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yAnnie\Project of the Month Programs\Travel Handmade\New TH Order Forms\"/>
    </mc:Choice>
  </mc:AlternateContent>
  <xr:revisionPtr revIDLastSave="0" documentId="13_ncr:1_{A87E767C-9927-4CF5-AF11-CB9350CF2891}" xr6:coauthVersionLast="32" xr6:coauthVersionMax="32" xr10:uidLastSave="{00000000-0000-0000-0000-000000000000}"/>
  <bookViews>
    <workbookView showHorizontalScroll="0" showVerticalScroll="0" showSheetTabs="0" xWindow="0" yWindow="0" windowWidth="27555" windowHeight="10095" xr2:uid="{00000000-000D-0000-FFFF-FFFF00000000}"/>
  </bookViews>
  <sheets>
    <sheet name="ORDER FORM" sheetId="1" r:id="rId1"/>
    <sheet name="ZIPPER COLORS" sheetId="3" r:id="rId2"/>
  </sheets>
  <definedNames>
    <definedName name="_xlnm.Print_Titles" localSheetId="0">'ORDER FORM'!$7:$17</definedName>
  </definedNames>
  <calcPr calcId="179017"/>
  <fileRecoveryPr autoRecover="0"/>
</workbook>
</file>

<file path=xl/calcChain.xml><?xml version="1.0" encoding="utf-8"?>
<calcChain xmlns="http://schemas.openxmlformats.org/spreadsheetml/2006/main">
  <c r="O92" i="1" l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121" i="1" l="1"/>
  <c r="O119" i="1"/>
  <c r="O117" i="1"/>
  <c r="O115" i="1"/>
  <c r="O113" i="1"/>
  <c r="O111" i="1"/>
  <c r="O109" i="1"/>
  <c r="O107" i="1"/>
  <c r="O105" i="1"/>
  <c r="O102" i="1"/>
  <c r="O101" i="1"/>
  <c r="O100" i="1"/>
  <c r="O76" i="1"/>
  <c r="O75" i="1"/>
  <c r="O74" i="1"/>
  <c r="O73" i="1"/>
  <c r="F71" i="1"/>
  <c r="H71" i="1" s="1"/>
  <c r="J71" i="1" s="1"/>
  <c r="E54" i="3" l="1"/>
  <c r="M97" i="1" s="1"/>
  <c r="F94" i="1" l="1"/>
  <c r="H94" i="1" s="1"/>
  <c r="J94" i="1" s="1"/>
  <c r="O69" i="1" l="1"/>
  <c r="F78" i="1"/>
  <c r="H78" i="1" s="1"/>
  <c r="J78" i="1" s="1"/>
  <c r="F68" i="1"/>
  <c r="H68" i="1" s="1"/>
  <c r="J68" i="1" s="1"/>
  <c r="F30" i="1"/>
  <c r="H30" i="1" s="1"/>
  <c r="J30" i="1" s="1"/>
  <c r="O66" i="1" l="1"/>
  <c r="O65" i="1"/>
  <c r="F63" i="1"/>
  <c r="H63" i="1" s="1"/>
  <c r="J63" i="1" s="1"/>
  <c r="F21" i="1"/>
  <c r="H21" i="1" s="1"/>
  <c r="J21" i="1" s="1"/>
  <c r="O97" i="1"/>
  <c r="O28" i="1"/>
  <c r="O27" i="1"/>
  <c r="O26" i="1"/>
  <c r="O25" i="1"/>
  <c r="O24" i="1"/>
  <c r="O23" i="1"/>
  <c r="O18" i="1"/>
  <c r="F18" i="1"/>
  <c r="H18" i="1" s="1"/>
  <c r="F97" i="1"/>
  <c r="H97" i="1" s="1"/>
  <c r="O122" i="1" l="1"/>
</calcChain>
</file>

<file path=xl/sharedStrings.xml><?xml version="1.0" encoding="utf-8"?>
<sst xmlns="http://schemas.openxmlformats.org/spreadsheetml/2006/main" count="376" uniqueCount="275">
  <si>
    <t>Qty</t>
  </si>
  <si>
    <t>x</t>
  </si>
  <si>
    <t>=</t>
  </si>
  <si>
    <t>Total</t>
  </si>
  <si>
    <t>TO ORDER</t>
  </si>
  <si>
    <t>TO BE FILLED IN BY STORE:</t>
  </si>
  <si>
    <t>Number of participants</t>
  </si>
  <si>
    <t>SKU</t>
  </si>
  <si>
    <t>Available in:</t>
  </si>
  <si>
    <t>TOTAL</t>
  </si>
  <si>
    <t>16" x 54" package</t>
  </si>
  <si>
    <t>15 yard x 54" roll</t>
  </si>
  <si>
    <t>SS2015</t>
  </si>
  <si>
    <t xml:space="preserve">SS1015 </t>
  </si>
  <si>
    <t>36" x 58" package (black)</t>
  </si>
  <si>
    <t>36" x 58" package (white)</t>
  </si>
  <si>
    <t>72" x 58" package (black)</t>
  </si>
  <si>
    <t>72" x 58" package (white)</t>
  </si>
  <si>
    <t xml:space="preserve">SS1036 </t>
  </si>
  <si>
    <t>SS2036</t>
  </si>
  <si>
    <t xml:space="preserve">SS1072  </t>
  </si>
  <si>
    <t>SS2072</t>
  </si>
  <si>
    <t>Store Name</t>
  </si>
  <si>
    <t>Address</t>
  </si>
  <si>
    <t>City, State Zip</t>
  </si>
  <si>
    <t>Phone</t>
  </si>
  <si>
    <t>Email</t>
  </si>
  <si>
    <t>ORDER FORM</t>
  </si>
  <si>
    <t>Contact</t>
  </si>
  <si>
    <t>BILL TO:</t>
  </si>
  <si>
    <t>SHIP TO:</t>
  </si>
  <si>
    <t>FOR PLANNING PURPOSES</t>
  </si>
  <si>
    <t>SUP151-16x54</t>
  </si>
  <si>
    <t>SUP151-15yd</t>
  </si>
  <si>
    <t>(enter quantity)</t>
  </si>
  <si>
    <t>yards</t>
  </si>
  <si>
    <t>Name</t>
  </si>
  <si>
    <t>White</t>
  </si>
  <si>
    <t>Ivory</t>
  </si>
  <si>
    <t>Black</t>
  </si>
  <si>
    <t>Pewter</t>
  </si>
  <si>
    <t>Gunmetal Gray</t>
  </si>
  <si>
    <t>Slate Gray</t>
  </si>
  <si>
    <t>Natural</t>
  </si>
  <si>
    <t>Rock Slide</t>
  </si>
  <si>
    <t>Seal Brown</t>
  </si>
  <si>
    <t>Sable</t>
  </si>
  <si>
    <t>Sage</t>
  </si>
  <si>
    <t>Taupe</t>
  </si>
  <si>
    <t>Khaki</t>
  </si>
  <si>
    <t>Golden Brown</t>
  </si>
  <si>
    <t xml:space="preserve">Gold  </t>
  </si>
  <si>
    <t>Buttercup</t>
  </si>
  <si>
    <t>Dandelion</t>
  </si>
  <si>
    <t>Butter Cream</t>
  </si>
  <si>
    <t>Chartreuse</t>
  </si>
  <si>
    <t>Apple Green</t>
  </si>
  <si>
    <t>Light Mint</t>
  </si>
  <si>
    <t>Jewel Green</t>
  </si>
  <si>
    <t>Emerald Green</t>
  </si>
  <si>
    <t>Hemlock</t>
  </si>
  <si>
    <t>Twilight</t>
  </si>
  <si>
    <t>Turquoise</t>
  </si>
  <si>
    <t>Robin's Egg Blue</t>
  </si>
  <si>
    <t>Parrot Blue</t>
  </si>
  <si>
    <t>Blastoff Blue</t>
  </si>
  <si>
    <t>Country Blue</t>
  </si>
  <si>
    <t>Cobalt</t>
  </si>
  <si>
    <t>Union Blue</t>
  </si>
  <si>
    <t>Navy</t>
  </si>
  <si>
    <t>Eggplant</t>
  </si>
  <si>
    <t>Tahiti</t>
  </si>
  <si>
    <t>Dusty Rose</t>
  </si>
  <si>
    <t>Pale Pink</t>
  </si>
  <si>
    <t>Lipstick</t>
  </si>
  <si>
    <t>Raspberry</t>
  </si>
  <si>
    <t>Crazy Plum</t>
  </si>
  <si>
    <t>Wild Plum</t>
  </si>
  <si>
    <t>Atom Red</t>
  </si>
  <si>
    <t>Hot Red</t>
  </si>
  <si>
    <t>Cranberry</t>
  </si>
  <si>
    <t>Redwood</t>
  </si>
  <si>
    <t>Tangerine</t>
  </si>
  <si>
    <t>Pumpkin</t>
  </si>
  <si>
    <t>Papaya</t>
  </si>
  <si>
    <t>Wholesale Price</t>
  </si>
  <si>
    <t>Total Qty Needed</t>
  </si>
  <si>
    <t xml:space="preserve"> # of participants</t>
  </si>
  <si>
    <t>Supplies needed (Qty/Size):</t>
  </si>
  <si>
    <t xml:space="preserve"> </t>
  </si>
  <si>
    <t xml:space="preserve">      </t>
  </si>
  <si>
    <t>NOTE: Click on the Zipper Colors tab at bottom to specify colors desired.</t>
  </si>
  <si>
    <t>Approx Yardage Needed</t>
  </si>
  <si>
    <t>Qty Needed for 1 Kit</t>
  </si>
  <si>
    <t>Order patterns for each participant:</t>
  </si>
  <si>
    <t>ByAnnie.com LLC</t>
  </si>
  <si>
    <t>P. O. Box 1003, St. George, UT 84771</t>
  </si>
  <si>
    <t>Questions? Please call us at 435-674-9816 or email orders@byannie.com.</t>
  </si>
  <si>
    <t>Notes</t>
  </si>
  <si>
    <t>ByAnnie's Stiletto &amp; Pressing Tool</t>
  </si>
  <si>
    <t>Chalk Markers</t>
  </si>
  <si>
    <t>SUP207</t>
  </si>
  <si>
    <t>Other recommended supplies/tools to promote with this class:</t>
  </si>
  <si>
    <t>NOTE: Order from distributor for best pricing.</t>
  </si>
  <si>
    <t>Wonder Clips</t>
  </si>
  <si>
    <t>SUP133</t>
  </si>
  <si>
    <t>SUP189</t>
  </si>
  <si>
    <t>SUP121</t>
  </si>
  <si>
    <t>SUP166-10-RED</t>
  </si>
  <si>
    <t>Click on Zipper Colors tab at bottom to specify colors. Total will be filled in here.</t>
  </si>
  <si>
    <t>Please fill in all yellow fields. You may need to click "Enable Editing" at top in order to enter data.</t>
  </si>
  <si>
    <t>www.ByAnnie.com</t>
  </si>
  <si>
    <t>ByAnnie's Soft &amp; Stable Flyers</t>
  </si>
  <si>
    <t>Zipper Color Cards</t>
  </si>
  <si>
    <t>Include these in kits with precut Soft and Stable</t>
  </si>
  <si>
    <t>Increase zipper sales by providing color cards to customers</t>
  </si>
  <si>
    <t>iZIP-ColorCard</t>
  </si>
  <si>
    <t>iSS-Flyer</t>
  </si>
  <si>
    <t>Order from supplier of your choice</t>
  </si>
  <si>
    <t>ZIP24-</t>
  </si>
  <si>
    <t>Month 5</t>
  </si>
  <si>
    <t>Backseat Babysitter</t>
  </si>
  <si>
    <t>PBA256</t>
  </si>
  <si>
    <t>ByAnnie's Soft and Stable, 21" x 51"</t>
  </si>
  <si>
    <t>30" Zipper</t>
  </si>
  <si>
    <t>ZIP30-xxx</t>
  </si>
  <si>
    <t>SUP179</t>
  </si>
  <si>
    <t>Order in 1/2-yard increments</t>
  </si>
  <si>
    <t>Apple Green, 18" x 54"</t>
  </si>
  <si>
    <t>Dandelion, 18" x 54"</t>
  </si>
  <si>
    <t>Lipstick, 18" x 54"</t>
  </si>
  <si>
    <t>Turquoise, 18" x 54"</t>
  </si>
  <si>
    <t>White, 18" x 54"</t>
  </si>
  <si>
    <t>SUP193</t>
  </si>
  <si>
    <t>SUP208</t>
  </si>
  <si>
    <t>435-674-9816  ▪  orders@byannie.com</t>
  </si>
  <si>
    <t>18" x 54" package:</t>
  </si>
  <si>
    <t>SUP209-APPLE GREEN</t>
  </si>
  <si>
    <t>Atom Red, 18" x 54"</t>
  </si>
  <si>
    <t>SUP209-ATOM RED</t>
  </si>
  <si>
    <t>Black, 18" x 54"</t>
  </si>
  <si>
    <t>SUP209-BLACK</t>
  </si>
  <si>
    <t>SUP209-DANDELION</t>
  </si>
  <si>
    <t>SUP209-LIPSTICK</t>
  </si>
  <si>
    <t>Natural, 18" x 54"</t>
  </si>
  <si>
    <t>SUP209-NATURAL</t>
  </si>
  <si>
    <t>Navy, 18" x 54"</t>
  </si>
  <si>
    <t>SUP209-NAVY</t>
  </si>
  <si>
    <t>Parrot Blue, 18" x 54"</t>
  </si>
  <si>
    <t>SUP209-PARROT BLUE</t>
  </si>
  <si>
    <t>Pewter, 18" x 54"</t>
  </si>
  <si>
    <t>SUP209-PEWTER</t>
  </si>
  <si>
    <t>Tahiti, 18" x 54"</t>
  </si>
  <si>
    <t>SUP209-TAHITI</t>
  </si>
  <si>
    <t>SUP209-TURQUOISE</t>
  </si>
  <si>
    <t>SUP209-WHITE</t>
  </si>
  <si>
    <t>SUP209-15YD-APPLE GR</t>
  </si>
  <si>
    <t>SUP209-15YD-ATOM RED</t>
  </si>
  <si>
    <t>SUP209-15YD-BLACK</t>
  </si>
  <si>
    <t>SUP209-15YD-DANDLN</t>
  </si>
  <si>
    <t>SUP209-15YD-LIPSTICK</t>
  </si>
  <si>
    <t>SUP209-15YD-TURQ</t>
  </si>
  <si>
    <t>SUP209-15YD-WHITE</t>
  </si>
  <si>
    <t>Available in one yard packages</t>
  </si>
  <si>
    <t>Fusible interfacing, 4" x 20"</t>
  </si>
  <si>
    <t>Available in 2 yard packages</t>
  </si>
  <si>
    <t>30" Double-Slide Handbag Zippers</t>
  </si>
  <si>
    <t>ZIP30-100</t>
  </si>
  <si>
    <t>ZIP30-102</t>
  </si>
  <si>
    <t>ZIP30-105</t>
  </si>
  <si>
    <t>ZIP30-110</t>
  </si>
  <si>
    <t>ZIP30-115</t>
  </si>
  <si>
    <t>ZIP30-120</t>
  </si>
  <si>
    <t>ZIP30-130</t>
  </si>
  <si>
    <t>ZIP30-135</t>
  </si>
  <si>
    <t>ZIP30-140</t>
  </si>
  <si>
    <t>ZIP30-145</t>
  </si>
  <si>
    <t>ZIP30-150</t>
  </si>
  <si>
    <t>ZIP30-152</t>
  </si>
  <si>
    <t>ZIP30-160</t>
  </si>
  <si>
    <t>ZIP30-170</t>
  </si>
  <si>
    <t>ZIP30-180</t>
  </si>
  <si>
    <t>ZIP30-190</t>
  </si>
  <si>
    <t>ZIP30-195</t>
  </si>
  <si>
    <t>ZIP30-196</t>
  </si>
  <si>
    <t>ZIP30-198</t>
  </si>
  <si>
    <t>ZIP30-200</t>
  </si>
  <si>
    <t>ZIP30-201</t>
  </si>
  <si>
    <t>ZIP30-203</t>
  </si>
  <si>
    <t>ZIP30-204</t>
  </si>
  <si>
    <t>ZIP30-205</t>
  </si>
  <si>
    <t>ZIP30-210</t>
  </si>
  <si>
    <t>ZIP30-212</t>
  </si>
  <si>
    <t>ZIP30-213</t>
  </si>
  <si>
    <t>ZIP30-214</t>
  </si>
  <si>
    <t>ZIP30-215</t>
  </si>
  <si>
    <t>ZIP30-220</t>
  </si>
  <si>
    <t>ZIP30-225</t>
  </si>
  <si>
    <t>ZIP30-230</t>
  </si>
  <si>
    <t>ZIP30-235</t>
  </si>
  <si>
    <t>ZIP30-240</t>
  </si>
  <si>
    <t>ZIP30-245</t>
  </si>
  <si>
    <t>ZIP30-247</t>
  </si>
  <si>
    <t>ZIP30-249</t>
  </si>
  <si>
    <t>ZIP30-250</t>
  </si>
  <si>
    <t>ZIP30-252</t>
  </si>
  <si>
    <t>ZIP30-255</t>
  </si>
  <si>
    <t>ZIP30-258</t>
  </si>
  <si>
    <t>ZIP30-260</t>
  </si>
  <si>
    <t>ZIP30-265</t>
  </si>
  <si>
    <t>ZIP30-270</t>
  </si>
  <si>
    <t>ZIP30-280</t>
  </si>
  <si>
    <t>ZIP30-285</t>
  </si>
  <si>
    <t>ZIP30-287</t>
  </si>
  <si>
    <t>ZIP30-290</t>
  </si>
  <si>
    <t>Fold-over elastic, 5/8"-wide, 1 yard</t>
  </si>
  <si>
    <t>ZIP30-RACK-BEST-4</t>
  </si>
  <si>
    <t>ZIP30-RACK-FALL-4</t>
  </si>
  <si>
    <t>ZIP30-RACK-SPRG-4</t>
  </si>
  <si>
    <t xml:space="preserve">NOTE: For each Backseat Babysitter kit, you will need one 30" double-slide handbag zipper. </t>
  </si>
  <si>
    <t>Backseat Babysitter Pattern</t>
  </si>
  <si>
    <t>Vinyl, 9" x 11½"</t>
  </si>
  <si>
    <t>patterns</t>
  </si>
  <si>
    <t>zippers</t>
  </si>
  <si>
    <t>15-yard roll (black)</t>
  </si>
  <si>
    <t>15-yard roll (white)</t>
  </si>
  <si>
    <t>15-yard x 54" roll:</t>
  </si>
  <si>
    <t>Available in 6-yd packages and 50-yd rolls</t>
  </si>
  <si>
    <t>Black, 50-yard roll</t>
  </si>
  <si>
    <t>SUP164-1-B-50yd</t>
  </si>
  <si>
    <t>White, 50-yard roll</t>
  </si>
  <si>
    <t>SUP164-1-W-50yd</t>
  </si>
  <si>
    <t>Black, 6-yard package</t>
  </si>
  <si>
    <t>SUP164-1-B-6yd</t>
  </si>
  <si>
    <t>White, 6-yard package</t>
  </si>
  <si>
    <t>SUP164-1-W-6yd</t>
  </si>
  <si>
    <r>
      <t>Strapping, 1" polypro, 2</t>
    </r>
    <r>
      <rPr>
        <b/>
        <sz val="10"/>
        <color indexed="8"/>
        <rFont val="Calibri"/>
        <family val="2"/>
      </rPr>
      <t>½</t>
    </r>
    <r>
      <rPr>
        <b/>
        <sz val="10"/>
        <color indexed="8"/>
        <rFont val="Open Sans"/>
        <family val="2"/>
      </rPr>
      <t xml:space="preserve"> yards</t>
    </r>
  </si>
  <si>
    <r>
      <t>Hook-and-loop fastener</t>
    </r>
    <r>
      <rPr>
        <b/>
        <sz val="11"/>
        <color indexed="8"/>
        <rFont val="Open Sans"/>
        <family val="2"/>
      </rPr>
      <t xml:space="preserve"> ¾</t>
    </r>
    <r>
      <rPr>
        <b/>
        <sz val="10"/>
        <color indexed="8"/>
        <rFont val="Open Sans"/>
        <family val="2"/>
      </rPr>
      <t>"-wide, 7" strip</t>
    </r>
  </si>
  <si>
    <t>Zipper Rack with 30" BEST SELLERS assortment (4 each of 24 colors)</t>
  </si>
  <si>
    <t>Zipper Rack with 30" FALL assortment (4 each of 24 colors in Darks &amp; Neutrals)</t>
  </si>
  <si>
    <t>Zipper Rack with 30" SPRING assortment (4 each of 24 colors in Lights &amp; Brights)</t>
  </si>
  <si>
    <t xml:space="preserve">Basting tape, 1/8" </t>
  </si>
  <si>
    <t>Bias Tape Maker, 12mm (1/2")</t>
  </si>
  <si>
    <t>Creative Grids Circle Rulers</t>
  </si>
  <si>
    <t>Quick Turn Fabric Tube Turning Tool</t>
  </si>
  <si>
    <t>Don't forget that you get FREE shipping for everything shipped with your monthly pattern order!</t>
  </si>
  <si>
    <t>Please save and email this worksheet to us at orders@byannie.com. Be sure to print a copy for your records.</t>
  </si>
  <si>
    <t>Mesh, lightweight, 12" x 16"</t>
  </si>
  <si>
    <t>Alternatively, you may prefer to purchase a pre-determined assortment of zippers. Prices include 4 each of 24 colors and an awesome display rack.</t>
  </si>
  <si>
    <t>Order components to make kits based on Finishing Kit Recipe or allow customers to purchase items individually:</t>
  </si>
  <si>
    <t>Blastoff Blue, 18" x 54"</t>
  </si>
  <si>
    <t>SUP209-BLSTOFF BLUE</t>
  </si>
  <si>
    <t>Pumpkin, 18" x 54"</t>
  </si>
  <si>
    <t>SUP209-PUMPKIN</t>
  </si>
  <si>
    <t>SUP209-15YD-BLSTOFF BLUE</t>
  </si>
  <si>
    <t>SUP209-15YD-NATURAL</t>
  </si>
  <si>
    <t>SUP209-15YD-NAVY</t>
  </si>
  <si>
    <t>SUP209-15YD-PARROT B</t>
  </si>
  <si>
    <t>SUP209-15YD-PEWTER</t>
  </si>
  <si>
    <t>SUP209-15YD-PUMPKIN</t>
  </si>
  <si>
    <t>SUP209-15YD-TAHITI</t>
  </si>
  <si>
    <t>SUP211-2-APPLGREEN</t>
  </si>
  <si>
    <t>SUP211-2-ATOM RED</t>
  </si>
  <si>
    <t>SUP211-2-BLACK</t>
  </si>
  <si>
    <t>SUP211-2-BLASTBLUE</t>
  </si>
  <si>
    <t>SUP211-2-DANDELION</t>
  </si>
  <si>
    <t>SUP211-2-LIPSTICK</t>
  </si>
  <si>
    <t>SUP211-2-NATURAL</t>
  </si>
  <si>
    <t>SUP211-2-NAVY</t>
  </si>
  <si>
    <t>SUP211-2-PARROT BLUE</t>
  </si>
  <si>
    <t>SUP211-2-PEWTER</t>
  </si>
  <si>
    <t>SUP211-2-PUMPKIN</t>
  </si>
  <si>
    <t>SUP211-2-TAHITI</t>
  </si>
  <si>
    <t>SUP211-2-TURQUOISE</t>
  </si>
  <si>
    <t>SUP211-2-WHITE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</si>
</sst>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Open Sans"/>
      <family val="2"/>
    </font>
    <font>
      <sz val="8"/>
      <color indexed="8"/>
      <name val="Open Sans"/>
      <family val="2"/>
    </font>
    <font>
      <b/>
      <sz val="9"/>
      <color indexed="8"/>
      <name val="Open Sans"/>
      <family val="2"/>
    </font>
    <font>
      <b/>
      <sz val="18"/>
      <color indexed="8"/>
      <name val="Open Sans"/>
      <family val="2"/>
    </font>
    <font>
      <sz val="22"/>
      <color indexed="8"/>
      <name val="Open Sans"/>
      <family val="2"/>
    </font>
    <font>
      <sz val="28"/>
      <color indexed="8"/>
      <name val="Open Sans"/>
      <family val="2"/>
    </font>
    <font>
      <b/>
      <sz val="10"/>
      <color indexed="8"/>
      <name val="Open Sans"/>
      <family val="2"/>
    </font>
    <font>
      <b/>
      <sz val="12"/>
      <color indexed="8"/>
      <name val="Open Sans"/>
      <family val="2"/>
    </font>
    <font>
      <b/>
      <sz val="8"/>
      <color indexed="8"/>
      <name val="Open Sans"/>
      <family val="2"/>
    </font>
    <font>
      <b/>
      <sz val="10"/>
      <name val="Open Sans"/>
      <family val="2"/>
    </font>
    <font>
      <u/>
      <sz val="8"/>
      <color indexed="12"/>
      <name val="Open Sans"/>
      <family val="2"/>
    </font>
    <font>
      <i/>
      <sz val="8"/>
      <color indexed="8"/>
      <name val="Open Sans"/>
      <family val="2"/>
    </font>
    <font>
      <i/>
      <sz val="10"/>
      <color indexed="8"/>
      <name val="Open Sans"/>
      <family val="2"/>
    </font>
    <font>
      <sz val="9"/>
      <color indexed="8"/>
      <name val="Open Sans"/>
      <family val="2"/>
    </font>
    <font>
      <u/>
      <sz val="9"/>
      <color indexed="12"/>
      <name val="Open Sans"/>
      <family val="2"/>
    </font>
    <font>
      <sz val="10"/>
      <color theme="1"/>
      <name val="Open Sans"/>
      <family val="2"/>
    </font>
    <font>
      <b/>
      <sz val="11"/>
      <color indexed="8"/>
      <name val="Open Sans"/>
      <family val="2"/>
    </font>
    <font>
      <b/>
      <sz val="12"/>
      <color theme="1"/>
      <name val="Open Sans"/>
      <family val="2"/>
    </font>
    <font>
      <sz val="11"/>
      <color theme="1"/>
      <name val="Open Sans"/>
      <family val="2"/>
    </font>
    <font>
      <b/>
      <sz val="9"/>
      <name val="Open Sans"/>
      <family val="2"/>
    </font>
    <font>
      <sz val="8"/>
      <color theme="1"/>
      <name val="Open Sans"/>
      <family val="2"/>
    </font>
    <font>
      <sz val="8"/>
      <name val="Open Sans"/>
      <family val="2"/>
    </font>
    <font>
      <i/>
      <sz val="10"/>
      <color indexed="8"/>
      <name val="Arial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i/>
      <sz val="9"/>
      <color indexed="8"/>
      <name val="Arial"/>
      <family val="2"/>
    </font>
    <font>
      <u/>
      <sz val="8"/>
      <color theme="10"/>
      <name val="Calibri"/>
      <family val="2"/>
      <scheme val="minor"/>
    </font>
    <font>
      <sz val="9"/>
      <color indexed="8"/>
      <name val="Arial"/>
      <family val="2"/>
    </font>
    <font>
      <u/>
      <sz val="8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F7F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7" borderId="0" xfId="0" applyFont="1" applyFill="1"/>
    <xf numFmtId="0" fontId="9" fillId="7" borderId="0" xfId="0" applyFont="1" applyFill="1"/>
    <xf numFmtId="0" fontId="8" fillId="0" borderId="0" xfId="0" applyFont="1"/>
    <xf numFmtId="43" fontId="8" fillId="0" borderId="0" xfId="1" applyFont="1"/>
    <xf numFmtId="0" fontId="10" fillId="0" borderId="0" xfId="0" applyFont="1" applyAlignment="1">
      <alignment horizontal="right"/>
    </xf>
    <xf numFmtId="0" fontId="10" fillId="7" borderId="0" xfId="0" applyFont="1" applyFill="1"/>
    <xf numFmtId="0" fontId="13" fillId="0" borderId="0" xfId="0" applyFont="1" applyBorder="1" applyAlignment="1">
      <alignment horizontal="center"/>
    </xf>
    <xf numFmtId="43" fontId="8" fillId="0" borderId="0" xfId="1" applyFont="1" applyBorder="1" applyAlignment="1"/>
    <xf numFmtId="0" fontId="16" fillId="2" borderId="6" xfId="0" applyFont="1" applyFill="1" applyBorder="1"/>
    <xf numFmtId="0" fontId="8" fillId="2" borderId="0" xfId="0" applyFont="1" applyFill="1" applyBorder="1"/>
    <xf numFmtId="0" fontId="17" fillId="4" borderId="2" xfId="0" applyFont="1" applyFill="1" applyBorder="1" applyProtection="1">
      <protection locked="0"/>
    </xf>
    <xf numFmtId="0" fontId="9" fillId="2" borderId="0" xfId="0" applyFont="1" applyFill="1" applyBorder="1"/>
    <xf numFmtId="0" fontId="8" fillId="2" borderId="9" xfId="0" applyFont="1" applyFill="1" applyBorder="1"/>
    <xf numFmtId="43" fontId="8" fillId="0" borderId="1" xfId="1" applyFont="1" applyBorder="1" applyAlignment="1"/>
    <xf numFmtId="0" fontId="8" fillId="2" borderId="6" xfId="0" applyFont="1" applyFill="1" applyBorder="1"/>
    <xf numFmtId="0" fontId="9" fillId="2" borderId="9" xfId="0" applyFont="1" applyFill="1" applyBorder="1"/>
    <xf numFmtId="0" fontId="9" fillId="3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0" xfId="0" applyFont="1" applyFill="1" applyBorder="1"/>
    <xf numFmtId="0" fontId="16" fillId="0" borderId="8" xfId="0" applyFont="1" applyBorder="1" applyAlignment="1">
      <alignment horizontal="center"/>
    </xf>
    <xf numFmtId="43" fontId="16" fillId="0" borderId="8" xfId="1" applyFont="1" applyBorder="1" applyAlignment="1">
      <alignment horizontal="center" wrapText="1"/>
    </xf>
    <xf numFmtId="43" fontId="16" fillId="0" borderId="8" xfId="1" applyFont="1" applyBorder="1" applyAlignment="1">
      <alignment horizontal="center"/>
    </xf>
    <xf numFmtId="0" fontId="15" fillId="0" borderId="0" xfId="0" applyFont="1"/>
    <xf numFmtId="0" fontId="8" fillId="0" borderId="5" xfId="0" applyFont="1" applyBorder="1"/>
    <xf numFmtId="43" fontId="8" fillId="0" borderId="7" xfId="1" applyFont="1" applyBorder="1" applyAlignment="1"/>
    <xf numFmtId="0" fontId="18" fillId="0" borderId="0" xfId="3" applyFont="1" applyBorder="1"/>
    <xf numFmtId="0" fontId="8" fillId="0" borderId="11" xfId="0" applyFont="1" applyFill="1" applyBorder="1" applyProtection="1"/>
    <xf numFmtId="44" fontId="8" fillId="0" borderId="12" xfId="2" applyFont="1" applyFill="1" applyBorder="1" applyProtection="1"/>
    <xf numFmtId="44" fontId="8" fillId="0" borderId="13" xfId="2" applyFont="1" applyFill="1" applyBorder="1" applyAlignment="1" applyProtection="1"/>
    <xf numFmtId="0" fontId="20" fillId="0" borderId="0" xfId="0" applyFont="1" applyBorder="1" applyAlignment="1">
      <alignment horizontal="left" indent="1"/>
    </xf>
    <xf numFmtId="0" fontId="8" fillId="0" borderId="6" xfId="0" applyFont="1" applyBorder="1"/>
    <xf numFmtId="0" fontId="9" fillId="0" borderId="0" xfId="0" applyFont="1" applyBorder="1"/>
    <xf numFmtId="0" fontId="8" fillId="0" borderId="5" xfId="0" applyFont="1" applyFill="1" applyBorder="1" applyAlignment="1">
      <alignment horizontal="center"/>
    </xf>
    <xf numFmtId="43" fontId="8" fillId="0" borderId="1" xfId="1" applyFont="1" applyFill="1" applyBorder="1"/>
    <xf numFmtId="43" fontId="8" fillId="0" borderId="10" xfId="1" applyFont="1" applyFill="1" applyBorder="1" applyAlignment="1"/>
    <xf numFmtId="43" fontId="8" fillId="0" borderId="3" xfId="1" applyFont="1" applyFill="1" applyBorder="1"/>
    <xf numFmtId="43" fontId="8" fillId="0" borderId="7" xfId="1" applyFont="1" applyFill="1" applyBorder="1" applyAlignment="1"/>
    <xf numFmtId="0" fontId="8" fillId="5" borderId="2" xfId="0" applyFont="1" applyFill="1" applyBorder="1" applyProtection="1">
      <protection locked="0"/>
    </xf>
    <xf numFmtId="0" fontId="9" fillId="0" borderId="13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indent="1"/>
    </xf>
    <xf numFmtId="0" fontId="8" fillId="0" borderId="5" xfId="0" applyFont="1" applyFill="1" applyBorder="1" applyProtection="1">
      <protection locked="0"/>
    </xf>
    <xf numFmtId="0" fontId="19" fillId="0" borderId="0" xfId="0" applyFont="1"/>
    <xf numFmtId="0" fontId="14" fillId="0" borderId="6" xfId="0" applyFont="1" applyBorder="1" applyAlignment="1">
      <alignment horizontal="center"/>
    </xf>
    <xf numFmtId="0" fontId="14" fillId="0" borderId="6" xfId="0" applyFont="1" applyFill="1" applyBorder="1" applyAlignment="1" applyProtection="1">
      <alignment horizontal="center"/>
      <protection locked="0"/>
    </xf>
    <xf numFmtId="43" fontId="8" fillId="0" borderId="0" xfId="1" applyFont="1" applyAlignment="1"/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/>
    <xf numFmtId="0" fontId="23" fillId="0" borderId="0" xfId="0" applyFont="1" applyFill="1"/>
    <xf numFmtId="0" fontId="10" fillId="0" borderId="0" xfId="0" applyFont="1" applyFill="1" applyBorder="1" applyAlignment="1">
      <alignment horizontal="left"/>
    </xf>
    <xf numFmtId="0" fontId="8" fillId="0" borderId="4" xfId="0" applyFont="1" applyFill="1" applyBorder="1" applyProtection="1">
      <protection locked="0"/>
    </xf>
    <xf numFmtId="0" fontId="8" fillId="4" borderId="8" xfId="0" applyFont="1" applyFill="1" applyBorder="1" applyProtection="1">
      <protection locked="0"/>
    </xf>
    <xf numFmtId="43" fontId="8" fillId="0" borderId="8" xfId="1" applyFont="1" applyBorder="1"/>
    <xf numFmtId="0" fontId="8" fillId="0" borderId="11" xfId="0" applyFont="1" applyFill="1" applyBorder="1"/>
    <xf numFmtId="43" fontId="8" fillId="0" borderId="12" xfId="1" applyFont="1" applyFill="1" applyBorder="1"/>
    <xf numFmtId="43" fontId="8" fillId="0" borderId="13" xfId="1" applyFont="1" applyFill="1" applyBorder="1" applyAlignment="1"/>
    <xf numFmtId="0" fontId="8" fillId="0" borderId="0" xfId="0" applyFont="1"/>
    <xf numFmtId="43" fontId="8" fillId="0" borderId="1" xfId="1" applyFont="1" applyBorder="1"/>
    <xf numFmtId="0" fontId="8" fillId="4" borderId="2" xfId="0" applyFont="1" applyFill="1" applyBorder="1" applyProtection="1">
      <protection locked="0"/>
    </xf>
    <xf numFmtId="0" fontId="14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8" fillId="0" borderId="6" xfId="0" applyFont="1" applyFill="1" applyBorder="1"/>
    <xf numFmtId="43" fontId="8" fillId="0" borderId="2" xfId="1" applyFont="1" applyBorder="1"/>
    <xf numFmtId="43" fontId="8" fillId="0" borderId="0" xfId="1" applyFont="1" applyBorder="1"/>
    <xf numFmtId="0" fontId="14" fillId="0" borderId="0" xfId="0" applyFont="1" applyAlignment="1">
      <alignment horizontal="center"/>
    </xf>
    <xf numFmtId="0" fontId="20" fillId="0" borderId="0" xfId="0" applyFont="1"/>
    <xf numFmtId="0" fontId="14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43" fontId="8" fillId="0" borderId="10" xfId="1" applyFont="1" applyBorder="1" applyAlignment="1"/>
    <xf numFmtId="43" fontId="8" fillId="0" borderId="12" xfId="1" applyFont="1" applyBorder="1"/>
    <xf numFmtId="43" fontId="8" fillId="0" borderId="13" xfId="1" applyFont="1" applyBorder="1" applyAlignment="1"/>
    <xf numFmtId="43" fontId="8" fillId="0" borderId="8" xfId="1" applyFont="1" applyBorder="1" applyAlignment="1"/>
    <xf numFmtId="43" fontId="9" fillId="6" borderId="8" xfId="1" applyFont="1" applyFill="1" applyBorder="1" applyAlignment="1"/>
    <xf numFmtId="0" fontId="8" fillId="0" borderId="11" xfId="0" applyFont="1" applyBorder="1"/>
    <xf numFmtId="0" fontId="9" fillId="0" borderId="9" xfId="0" applyFont="1" applyFill="1" applyBorder="1" applyAlignment="1">
      <alignment horizontal="left" vertical="top"/>
    </xf>
    <xf numFmtId="0" fontId="11" fillId="0" borderId="0" xfId="0" applyFont="1" applyAlignment="1">
      <alignment wrapText="1"/>
    </xf>
    <xf numFmtId="0" fontId="8" fillId="0" borderId="0" xfId="0" applyFont="1"/>
    <xf numFmtId="0" fontId="14" fillId="0" borderId="0" xfId="0" applyFont="1"/>
    <xf numFmtId="0" fontId="9" fillId="0" borderId="0" xfId="0" applyFont="1"/>
    <xf numFmtId="0" fontId="8" fillId="0" borderId="0" xfId="0" applyFont="1" applyFill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3" borderId="4" xfId="0" applyFont="1" applyFill="1" applyBorder="1"/>
    <xf numFmtId="0" fontId="8" fillId="2" borderId="3" xfId="0" applyFont="1" applyFill="1" applyBorder="1"/>
    <xf numFmtId="0" fontId="9" fillId="2" borderId="7" xfId="0" applyFont="1" applyFill="1" applyBorder="1"/>
    <xf numFmtId="43" fontId="8" fillId="0" borderId="2" xfId="1" applyFont="1" applyBorder="1" applyAlignment="1"/>
    <xf numFmtId="43" fontId="8" fillId="0" borderId="9" xfId="1" applyFont="1" applyBorder="1" applyAlignment="1"/>
    <xf numFmtId="43" fontId="8" fillId="0" borderId="0" xfId="1" applyFont="1" applyFill="1" applyBorder="1"/>
    <xf numFmtId="43" fontId="8" fillId="0" borderId="9" xfId="1" applyFont="1" applyFill="1" applyBorder="1" applyAlignment="1"/>
    <xf numFmtId="0" fontId="9" fillId="0" borderId="0" xfId="0" applyFont="1" applyFill="1"/>
    <xf numFmtId="0" fontId="20" fillId="0" borderId="0" xfId="0" applyFont="1" applyAlignment="1">
      <alignment horizontal="left" indent="1"/>
    </xf>
    <xf numFmtId="0" fontId="18" fillId="0" borderId="0" xfId="3" applyFont="1"/>
    <xf numFmtId="0" fontId="19" fillId="0" borderId="0" xfId="0" applyFont="1"/>
    <xf numFmtId="0" fontId="14" fillId="0" borderId="0" xfId="0" applyFont="1" applyFill="1"/>
    <xf numFmtId="0" fontId="14" fillId="4" borderId="2" xfId="0" applyFont="1" applyFill="1" applyBorder="1" applyAlignment="1" applyProtection="1">
      <alignment horizontal="center"/>
      <protection locked="0"/>
    </xf>
    <xf numFmtId="0" fontId="21" fillId="0" borderId="0" xfId="0" applyFont="1"/>
    <xf numFmtId="0" fontId="8" fillId="0" borderId="6" xfId="0" applyFont="1" applyFill="1" applyBorder="1" applyProtection="1">
      <protection locked="0"/>
    </xf>
    <xf numFmtId="0" fontId="9" fillId="0" borderId="4" xfId="0" applyFont="1" applyBorder="1"/>
    <xf numFmtId="43" fontId="9" fillId="0" borderId="3" xfId="1" applyFont="1" applyBorder="1"/>
    <xf numFmtId="43" fontId="9" fillId="0" borderId="7" xfId="1" applyFont="1" applyBorder="1" applyAlignment="1"/>
    <xf numFmtId="0" fontId="19" fillId="0" borderId="0" xfId="0" applyFont="1" applyAlignment="1">
      <alignment horizontal="left" vertical="top" wrapText="1"/>
    </xf>
    <xf numFmtId="43" fontId="12" fillId="0" borderId="0" xfId="1" applyFont="1" applyAlignment="1">
      <alignment horizontal="right"/>
    </xf>
    <xf numFmtId="0" fontId="9" fillId="0" borderId="0" xfId="0" applyFont="1" applyFill="1" applyBorder="1" applyAlignment="1">
      <alignment horizontal="right" inden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right"/>
    </xf>
    <xf numFmtId="0" fontId="26" fillId="0" borderId="0" xfId="0" applyFont="1"/>
    <xf numFmtId="0" fontId="27" fillId="0" borderId="0" xfId="0" applyFont="1" applyAlignment="1">
      <alignment wrapText="1"/>
    </xf>
    <xf numFmtId="0" fontId="27" fillId="0" borderId="0" xfId="0" applyFont="1"/>
    <xf numFmtId="0" fontId="27" fillId="0" borderId="2" xfId="0" applyFont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27" fillId="4" borderId="2" xfId="0" applyFont="1" applyFill="1" applyBorder="1" applyProtection="1">
      <protection locked="0"/>
    </xf>
    <xf numFmtId="0" fontId="27" fillId="0" borderId="2" xfId="0" applyFont="1" applyFill="1" applyBorder="1" applyAlignment="1">
      <alignment horizontal="left" vertical="center" wrapText="1"/>
    </xf>
    <xf numFmtId="0" fontId="27" fillId="4" borderId="2" xfId="0" applyFont="1" applyFill="1" applyBorder="1"/>
    <xf numFmtId="0" fontId="16" fillId="0" borderId="0" xfId="0" applyFont="1" applyFill="1" applyAlignment="1">
      <alignment horizontal="left" wrapText="1"/>
    </xf>
    <xf numFmtId="0" fontId="28" fillId="0" borderId="0" xfId="0" applyFont="1" applyFill="1"/>
    <xf numFmtId="0" fontId="29" fillId="0" borderId="0" xfId="3" applyFont="1"/>
    <xf numFmtId="43" fontId="8" fillId="0" borderId="0" xfId="4" applyFont="1" applyBorder="1"/>
    <xf numFmtId="43" fontId="8" fillId="0" borderId="9" xfId="4" applyFont="1" applyBorder="1" applyAlignment="1"/>
    <xf numFmtId="43" fontId="8" fillId="0" borderId="1" xfId="4" applyFont="1" applyBorder="1"/>
    <xf numFmtId="43" fontId="8" fillId="0" borderId="10" xfId="4" applyFont="1" applyBorder="1" applyAlignment="1"/>
    <xf numFmtId="43" fontId="8" fillId="0" borderId="2" xfId="4" applyFont="1" applyBorder="1"/>
    <xf numFmtId="43" fontId="8" fillId="0" borderId="2" xfId="4" applyFont="1" applyBorder="1" applyAlignment="1"/>
    <xf numFmtId="43" fontId="8" fillId="0" borderId="0" xfId="4" applyFont="1" applyFill="1" applyBorder="1"/>
    <xf numFmtId="43" fontId="8" fillId="0" borderId="9" xfId="4" applyFont="1" applyFill="1" applyBorder="1" applyAlignment="1"/>
    <xf numFmtId="0" fontId="8" fillId="0" borderId="1" xfId="0" applyFont="1" applyBorder="1"/>
    <xf numFmtId="0" fontId="8" fillId="0" borderId="10" xfId="0" applyFont="1" applyBorder="1"/>
    <xf numFmtId="43" fontId="8" fillId="0" borderId="2" xfId="4" applyFont="1" applyBorder="1" applyAlignment="1">
      <alignment horizontal="right"/>
    </xf>
    <xf numFmtId="43" fontId="8" fillId="0" borderId="0" xfId="4" applyFont="1" applyFill="1" applyBorder="1" applyAlignment="1">
      <alignment horizontal="right"/>
    </xf>
    <xf numFmtId="43" fontId="8" fillId="0" borderId="2" xfId="4" applyFont="1" applyBorder="1" applyAlignment="1">
      <alignment vertical="center"/>
    </xf>
    <xf numFmtId="43" fontId="8" fillId="0" borderId="0" xfId="4" applyFont="1" applyBorder="1" applyAlignment="1">
      <alignment vertical="center"/>
    </xf>
    <xf numFmtId="44" fontId="8" fillId="0" borderId="9" xfId="5" applyFont="1" applyBorder="1" applyAlignment="1"/>
    <xf numFmtId="43" fontId="21" fillId="0" borderId="2" xfId="4" applyFont="1" applyBorder="1"/>
    <xf numFmtId="43" fontId="21" fillId="0" borderId="0" xfId="4" applyFont="1" applyFill="1" applyBorder="1"/>
    <xf numFmtId="44" fontId="8" fillId="0" borderId="2" xfId="5" applyFont="1" applyBorder="1" applyAlignment="1"/>
    <xf numFmtId="43" fontId="8" fillId="0" borderId="0" xfId="4" applyFont="1"/>
    <xf numFmtId="43" fontId="8" fillId="0" borderId="0" xfId="4" applyFont="1" applyAlignment="1"/>
    <xf numFmtId="43" fontId="8" fillId="0" borderId="1" xfId="4" applyFont="1" applyFill="1" applyBorder="1" applyAlignment="1">
      <alignment vertical="center"/>
    </xf>
    <xf numFmtId="43" fontId="8" fillId="0" borderId="10" xfId="4" applyFont="1" applyFill="1" applyBorder="1" applyAlignment="1"/>
    <xf numFmtId="0" fontId="30" fillId="0" borderId="0" xfId="0" applyFont="1" applyFill="1" applyBorder="1" applyAlignment="1">
      <alignment horizontal="left" indent="1"/>
    </xf>
    <xf numFmtId="0" fontId="31" fillId="0" borderId="0" xfId="3" applyFont="1" applyFill="1"/>
    <xf numFmtId="0" fontId="4" fillId="0" borderId="0" xfId="0" applyFont="1" applyFill="1" applyBorder="1"/>
    <xf numFmtId="0" fontId="32" fillId="0" borderId="0" xfId="0" applyFont="1" applyFill="1" applyBorder="1"/>
    <xf numFmtId="0" fontId="33" fillId="0" borderId="0" xfId="0" applyFont="1" applyFill="1" applyBorder="1"/>
    <xf numFmtId="0" fontId="34" fillId="0" borderId="0" xfId="0" applyFont="1"/>
    <xf numFmtId="0" fontId="32" fillId="4" borderId="2" xfId="0" applyFont="1" applyFill="1" applyBorder="1" applyProtection="1">
      <protection locked="0"/>
    </xf>
    <xf numFmtId="43" fontId="32" fillId="0" borderId="2" xfId="1" applyFont="1" applyBorder="1"/>
    <xf numFmtId="43" fontId="32" fillId="0" borderId="2" xfId="1" applyFont="1" applyBorder="1" applyAlignment="1"/>
    <xf numFmtId="0" fontId="31" fillId="0" borderId="0" xfId="3" applyFont="1"/>
    <xf numFmtId="0" fontId="35" fillId="0" borderId="0" xfId="0" applyFont="1" applyAlignment="1">
      <alignment horizontal="left" indent="1"/>
    </xf>
    <xf numFmtId="0" fontId="36" fillId="0" borderId="0" xfId="3" applyFont="1"/>
    <xf numFmtId="0" fontId="4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32" fillId="6" borderId="2" xfId="0" applyFont="1" applyFill="1" applyBorder="1" applyProtection="1">
      <protection locked="0"/>
    </xf>
    <xf numFmtId="0" fontId="37" fillId="0" borderId="0" xfId="0" applyFont="1" applyFill="1"/>
    <xf numFmtId="0" fontId="35" fillId="0" borderId="0" xfId="0" applyFont="1" applyFill="1" applyBorder="1" applyAlignment="1">
      <alignment horizontal="left" indent="1"/>
    </xf>
    <xf numFmtId="0" fontId="7" fillId="0" borderId="0" xfId="3" applyFill="1"/>
    <xf numFmtId="0" fontId="38" fillId="0" borderId="0" xfId="3" applyFont="1"/>
    <xf numFmtId="0" fontId="38" fillId="0" borderId="0" xfId="3" applyFont="1" applyBorder="1"/>
    <xf numFmtId="0" fontId="7" fillId="0" borderId="0" xfId="3"/>
    <xf numFmtId="0" fontId="21" fillId="4" borderId="3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5" fillId="4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22" fillId="4" borderId="3" xfId="3" applyFont="1" applyFill="1" applyBorder="1" applyAlignment="1" applyProtection="1">
      <alignment horizontal="left"/>
      <protection locked="0"/>
    </xf>
    <xf numFmtId="0" fontId="21" fillId="4" borderId="3" xfId="0" applyFont="1" applyFill="1" applyBorder="1" applyAlignment="1" applyProtection="1">
      <alignment horizontal="left" indent="1"/>
      <protection locked="0"/>
    </xf>
    <xf numFmtId="0" fontId="11" fillId="0" borderId="0" xfId="0" applyFont="1"/>
    <xf numFmtId="43" fontId="12" fillId="0" borderId="0" xfId="1" applyFont="1" applyAlignment="1">
      <alignment horizontal="right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21" fillId="4" borderId="1" xfId="0" applyFont="1" applyFill="1" applyBorder="1" applyAlignment="1" applyProtection="1">
      <alignment horizontal="left"/>
      <protection locked="0"/>
    </xf>
    <xf numFmtId="0" fontId="21" fillId="4" borderId="1" xfId="0" applyFont="1" applyFill="1" applyBorder="1" applyAlignment="1" applyProtection="1">
      <alignment horizontal="left" indent="1"/>
      <protection locked="0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8" borderId="0" xfId="0" applyFont="1" applyFill="1" applyAlignment="1">
      <alignment horizontal="left" wrapText="1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indent="1"/>
    </xf>
    <xf numFmtId="0" fontId="8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38" fillId="0" borderId="0" xfId="3" applyFont="1" applyBorder="1" applyProtection="1">
      <protection locked="0"/>
    </xf>
  </cellXfs>
  <cellStyles count="6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245472</xdr:colOff>
      <xdr:row>9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903197" cy="196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yannie.com/shop/product/mesh-lightweight-18x54/" TargetMode="External"/><Relationship Id="rId18" Type="http://schemas.openxmlformats.org/officeDocument/2006/relationships/hyperlink" Target="http://www.byannie.com/shop/product/mesh-lightweight-18x54/" TargetMode="External"/><Relationship Id="rId26" Type="http://schemas.openxmlformats.org/officeDocument/2006/relationships/hyperlink" Target="http://www.byannie.com/shop/product/mesh-lightweight-18x54/" TargetMode="External"/><Relationship Id="rId39" Type="http://schemas.openxmlformats.org/officeDocument/2006/relationships/hyperlink" Target="http://www.byannie.com/shop/product/mesh-lightweight-15yd/" TargetMode="External"/><Relationship Id="rId21" Type="http://schemas.openxmlformats.org/officeDocument/2006/relationships/hyperlink" Target="http://www.byannie.com/shop/product/mesh-lightweight-18x54/" TargetMode="External"/><Relationship Id="rId34" Type="http://schemas.openxmlformats.org/officeDocument/2006/relationships/hyperlink" Target="http://www.byannie.com/shop/product/mesh-lightweight-15yd/" TargetMode="External"/><Relationship Id="rId42" Type="http://schemas.openxmlformats.org/officeDocument/2006/relationships/hyperlink" Target="http://www.byannie.com/shop/product/mesh-lightweight-15yd/" TargetMode="External"/><Relationship Id="rId47" Type="http://schemas.openxmlformats.org/officeDocument/2006/relationships/hyperlink" Target="http://www.byannie.com/shop/product/fold-over-elastic-2yd/" TargetMode="External"/><Relationship Id="rId50" Type="http://schemas.openxmlformats.org/officeDocument/2006/relationships/hyperlink" Target="http://www.byannie.com/shop/product/fold-over-elastic-2yd/" TargetMode="External"/><Relationship Id="rId55" Type="http://schemas.openxmlformats.org/officeDocument/2006/relationships/hyperlink" Target="http://www.byannie.com/shop/product/fold-over-elastic-2yd/" TargetMode="External"/><Relationship Id="rId63" Type="http://schemas.openxmlformats.org/officeDocument/2006/relationships/hyperlink" Target="http://www.byannie.com/shop/product/byannie-soft-and-stable-15yd-white/" TargetMode="External"/><Relationship Id="rId68" Type="http://schemas.openxmlformats.org/officeDocument/2006/relationships/hyperlink" Target="http://www.byannie.com/basting-tape" TargetMode="External"/><Relationship Id="rId76" Type="http://schemas.openxmlformats.org/officeDocument/2006/relationships/hyperlink" Target="http://www.byannie.com/strapping-1-6yd" TargetMode="External"/><Relationship Id="rId7" Type="http://schemas.openxmlformats.org/officeDocument/2006/relationships/hyperlink" Target="http://www.byannie.com/shop/product/mesh-lightweight-18x54/" TargetMode="External"/><Relationship Id="rId71" Type="http://schemas.openxmlformats.org/officeDocument/2006/relationships/hyperlink" Target="http://www.byannie.com/creative-grids-circle-ruler-set" TargetMode="External"/><Relationship Id="rId2" Type="http://schemas.openxmlformats.org/officeDocument/2006/relationships/hyperlink" Target="http://www.byannie.com/shop/product/mesh-lightweight-18x54/" TargetMode="External"/><Relationship Id="rId16" Type="http://schemas.openxmlformats.org/officeDocument/2006/relationships/hyperlink" Target="http://www.byannie.com/shop/product/mesh-lightweight-18x54/" TargetMode="External"/><Relationship Id="rId29" Type="http://schemas.openxmlformats.org/officeDocument/2006/relationships/hyperlink" Target="http://www.byannie.com/shop/product/mesh-lightweight-15yd/" TargetMode="External"/><Relationship Id="rId11" Type="http://schemas.openxmlformats.org/officeDocument/2006/relationships/hyperlink" Target="http://www.byannie.com/shop/product/mesh-lightweight-18x54/" TargetMode="External"/><Relationship Id="rId24" Type="http://schemas.openxmlformats.org/officeDocument/2006/relationships/hyperlink" Target="http://www.byannie.com/shop/product/mesh-lightweight-18x54/" TargetMode="External"/><Relationship Id="rId32" Type="http://schemas.openxmlformats.org/officeDocument/2006/relationships/hyperlink" Target="http://www.byannie.com/shop/product/mesh-lightweight-15yd/" TargetMode="External"/><Relationship Id="rId37" Type="http://schemas.openxmlformats.org/officeDocument/2006/relationships/hyperlink" Target="http://www.byannie.com/shop/product/mesh-lightweight-15yd/" TargetMode="External"/><Relationship Id="rId40" Type="http://schemas.openxmlformats.org/officeDocument/2006/relationships/hyperlink" Target="http://www.byannie.com/shop/product/mesh-lightweight-15yd/" TargetMode="External"/><Relationship Id="rId45" Type="http://schemas.openxmlformats.org/officeDocument/2006/relationships/hyperlink" Target="http://www.byannie.com/shop/product/fold-over-elastic-2yd/" TargetMode="External"/><Relationship Id="rId53" Type="http://schemas.openxmlformats.org/officeDocument/2006/relationships/hyperlink" Target="http://www.byannie.com/shop/product/fold-over-elastic-2yd/" TargetMode="External"/><Relationship Id="rId58" Type="http://schemas.openxmlformats.org/officeDocument/2006/relationships/hyperlink" Target="http://www.byannie.com/shop/product/byannie-soft-and-stable-36-black/" TargetMode="External"/><Relationship Id="rId66" Type="http://schemas.openxmlformats.org/officeDocument/2006/relationships/hyperlink" Target="http://www.byannie.com/shop/product/zippers-30-DS/" TargetMode="External"/><Relationship Id="rId74" Type="http://schemas.openxmlformats.org/officeDocument/2006/relationships/hyperlink" Target="http://www.byannie.com/shop/product/wonder-clips-10-red/" TargetMode="External"/><Relationship Id="rId79" Type="http://schemas.openxmlformats.org/officeDocument/2006/relationships/hyperlink" Target="http://www.byannie.com/strapping-1in-50yd" TargetMode="External"/><Relationship Id="rId5" Type="http://schemas.openxmlformats.org/officeDocument/2006/relationships/hyperlink" Target="http://www.byannie.com/shop/product/mesh-lightweight-18x54/" TargetMode="External"/><Relationship Id="rId61" Type="http://schemas.openxmlformats.org/officeDocument/2006/relationships/hyperlink" Target="http://www.byannie.com/shop/product/byannie-soft-and-stable-72-white/" TargetMode="External"/><Relationship Id="rId10" Type="http://schemas.openxmlformats.org/officeDocument/2006/relationships/hyperlink" Target="http://www.byannie.com/shop/product/mesh-lightweight-18x54/" TargetMode="External"/><Relationship Id="rId19" Type="http://schemas.openxmlformats.org/officeDocument/2006/relationships/hyperlink" Target="http://www.byannie.com/shop/product/mesh-lightweight-18x54/" TargetMode="External"/><Relationship Id="rId31" Type="http://schemas.openxmlformats.org/officeDocument/2006/relationships/hyperlink" Target="http://www.byannie.com/shop/product/mesh-lightweight-15yd/" TargetMode="External"/><Relationship Id="rId44" Type="http://schemas.openxmlformats.org/officeDocument/2006/relationships/hyperlink" Target="http://www.byannie.com/shop/product/fold-over-elastic-2yd/" TargetMode="External"/><Relationship Id="rId52" Type="http://schemas.openxmlformats.org/officeDocument/2006/relationships/hyperlink" Target="http://www.byannie.com/shop/product/fold-over-elastic-2yd/" TargetMode="External"/><Relationship Id="rId60" Type="http://schemas.openxmlformats.org/officeDocument/2006/relationships/hyperlink" Target="http://www.byannie.com/shop/product/byannie-soft-and-stable-72-black/" TargetMode="External"/><Relationship Id="rId65" Type="http://schemas.openxmlformats.org/officeDocument/2006/relationships/hyperlink" Target="http://www.byannie.com/SUP151-15yd" TargetMode="External"/><Relationship Id="rId73" Type="http://schemas.openxmlformats.org/officeDocument/2006/relationships/hyperlink" Target="http://www.byannie.com/Shape-Flex-SF101" TargetMode="External"/><Relationship Id="rId78" Type="http://schemas.openxmlformats.org/officeDocument/2006/relationships/hyperlink" Target="http://www.byannie.com/strapping-1in-50yd" TargetMode="External"/><Relationship Id="rId81" Type="http://schemas.openxmlformats.org/officeDocument/2006/relationships/drawing" Target="../drawings/drawing1.xml"/><Relationship Id="rId4" Type="http://schemas.openxmlformats.org/officeDocument/2006/relationships/hyperlink" Target="http://www.byannie.com/shop/product/mesh-lightweight-18x54/" TargetMode="External"/><Relationship Id="rId9" Type="http://schemas.openxmlformats.org/officeDocument/2006/relationships/hyperlink" Target="http://www.byannie.com/shop/product/mesh-lightweight-18x54/" TargetMode="External"/><Relationship Id="rId14" Type="http://schemas.openxmlformats.org/officeDocument/2006/relationships/hyperlink" Target="http://www.byannie.com/shop/product/mesh-lightweight-18x54/" TargetMode="External"/><Relationship Id="rId22" Type="http://schemas.openxmlformats.org/officeDocument/2006/relationships/hyperlink" Target="http://www.byannie.com/shop/product/mesh-lightweight-18x54/" TargetMode="External"/><Relationship Id="rId27" Type="http://schemas.openxmlformats.org/officeDocument/2006/relationships/hyperlink" Target="http://www.byannie.com/shop/product/mesh-lightweight-18x54/" TargetMode="External"/><Relationship Id="rId30" Type="http://schemas.openxmlformats.org/officeDocument/2006/relationships/hyperlink" Target="http://www.byannie.com/shop/product/mesh-lightweight-15yd/" TargetMode="External"/><Relationship Id="rId35" Type="http://schemas.openxmlformats.org/officeDocument/2006/relationships/hyperlink" Target="http://www.byannie.com/shop/product/mesh-lightweight-15yd/" TargetMode="External"/><Relationship Id="rId43" Type="http://schemas.openxmlformats.org/officeDocument/2006/relationships/hyperlink" Target="http://www.byannie.com/shop/product/fold-over-elastic/" TargetMode="External"/><Relationship Id="rId48" Type="http://schemas.openxmlformats.org/officeDocument/2006/relationships/hyperlink" Target="http://www.byannie.com/shop/product/fold-over-elastic-2yd/" TargetMode="External"/><Relationship Id="rId56" Type="http://schemas.openxmlformats.org/officeDocument/2006/relationships/hyperlink" Target="http://www.byannie.com/fold_over_elastic" TargetMode="External"/><Relationship Id="rId64" Type="http://schemas.openxmlformats.org/officeDocument/2006/relationships/hyperlink" Target="http://www.byannie.com/vinyl-16x54" TargetMode="External"/><Relationship Id="rId69" Type="http://schemas.openxmlformats.org/officeDocument/2006/relationships/hyperlink" Target="http://www.byannie.com/shop/product/bias-tape-maker-12mm/" TargetMode="External"/><Relationship Id="rId77" Type="http://schemas.openxmlformats.org/officeDocument/2006/relationships/hyperlink" Target="http://www.byannie.com/strapping-1-6yd" TargetMode="External"/><Relationship Id="rId8" Type="http://schemas.openxmlformats.org/officeDocument/2006/relationships/hyperlink" Target="http://www.byannie.com/shop/product/mesh-lightweight-18x54/" TargetMode="External"/><Relationship Id="rId51" Type="http://schemas.openxmlformats.org/officeDocument/2006/relationships/hyperlink" Target="http://www.byannie.com/shop/product/fold-over-elastic-2yd/" TargetMode="External"/><Relationship Id="rId72" Type="http://schemas.openxmlformats.org/officeDocument/2006/relationships/hyperlink" Target="http://www.byannie.com/quick-turn-fabric-tube-turning-tool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www.byannie.com/shop/product/mesh-lightweight-18x54/" TargetMode="External"/><Relationship Id="rId12" Type="http://schemas.openxmlformats.org/officeDocument/2006/relationships/hyperlink" Target="http://www.byannie.com/shop/product/mesh-lightweight-18x54/" TargetMode="External"/><Relationship Id="rId17" Type="http://schemas.openxmlformats.org/officeDocument/2006/relationships/hyperlink" Target="http://www.byannie.com/shop/product/mesh-lightweight-18x54/" TargetMode="External"/><Relationship Id="rId25" Type="http://schemas.openxmlformats.org/officeDocument/2006/relationships/hyperlink" Target="http://www.byannie.com/shop/product/mesh-lightweight-18x54/" TargetMode="External"/><Relationship Id="rId33" Type="http://schemas.openxmlformats.org/officeDocument/2006/relationships/hyperlink" Target="http://www.byannie.com/shop/product/mesh-lightweight-15yd/" TargetMode="External"/><Relationship Id="rId38" Type="http://schemas.openxmlformats.org/officeDocument/2006/relationships/hyperlink" Target="http://www.byannie.com/shop/product/mesh-lightweight-15yd/" TargetMode="External"/><Relationship Id="rId46" Type="http://schemas.openxmlformats.org/officeDocument/2006/relationships/hyperlink" Target="http://www.byannie.com/shop/product/fold-over-elastic-2yd/" TargetMode="External"/><Relationship Id="rId59" Type="http://schemas.openxmlformats.org/officeDocument/2006/relationships/hyperlink" Target="http://www.byannie.com/shop/product/byannie-soft-and-stable-36-white/" TargetMode="External"/><Relationship Id="rId67" Type="http://schemas.openxmlformats.org/officeDocument/2006/relationships/hyperlink" Target="http://www.byannie.com/shop/product/byannie-stiletto-pressing-tool/" TargetMode="External"/><Relationship Id="rId20" Type="http://schemas.openxmlformats.org/officeDocument/2006/relationships/hyperlink" Target="http://www.byannie.com/shop/product/mesh-lightweight-18x54/" TargetMode="External"/><Relationship Id="rId41" Type="http://schemas.openxmlformats.org/officeDocument/2006/relationships/hyperlink" Target="http://www.byannie.com/shop/product/mesh-lightweight-15yd/" TargetMode="External"/><Relationship Id="rId54" Type="http://schemas.openxmlformats.org/officeDocument/2006/relationships/hyperlink" Target="http://www.byannie.com/shop/product/fold-over-elastic-2yd/" TargetMode="External"/><Relationship Id="rId62" Type="http://schemas.openxmlformats.org/officeDocument/2006/relationships/hyperlink" Target="http://www.byannie.com/shop/product/byannie-soft-and-stable-15yd/" TargetMode="External"/><Relationship Id="rId70" Type="http://schemas.openxmlformats.org/officeDocument/2006/relationships/hyperlink" Target="http://www.byannie.com/shop/product/clover-chalk-marker/" TargetMode="External"/><Relationship Id="rId75" Type="http://schemas.openxmlformats.org/officeDocument/2006/relationships/hyperlink" Target="http://www.byannie.com/shop/product/zipper-color-card/" TargetMode="External"/><Relationship Id="rId1" Type="http://schemas.openxmlformats.org/officeDocument/2006/relationships/hyperlink" Target="http://www.byannie.com/shop/product/mesh-lightweight-18x54/" TargetMode="External"/><Relationship Id="rId6" Type="http://schemas.openxmlformats.org/officeDocument/2006/relationships/hyperlink" Target="http://www.byannie.com/shop/product/mesh-lightweight-18x54/" TargetMode="External"/><Relationship Id="rId15" Type="http://schemas.openxmlformats.org/officeDocument/2006/relationships/hyperlink" Target="http://www.byannie.com/shop/product/mesh-lightweight-18x54/" TargetMode="External"/><Relationship Id="rId23" Type="http://schemas.openxmlformats.org/officeDocument/2006/relationships/hyperlink" Target="http://www.byannie.com/shop/product/mesh-lightweight-18x54/" TargetMode="External"/><Relationship Id="rId28" Type="http://schemas.openxmlformats.org/officeDocument/2006/relationships/hyperlink" Target="http://www.byannie.com/shop/product/mesh-lightweight-18x54/" TargetMode="External"/><Relationship Id="rId36" Type="http://schemas.openxmlformats.org/officeDocument/2006/relationships/hyperlink" Target="http://www.byannie.com/shop/product/mesh-lightweight-15yd/" TargetMode="External"/><Relationship Id="rId49" Type="http://schemas.openxmlformats.org/officeDocument/2006/relationships/hyperlink" Target="http://www.byannie.com/shop/product/fold-over-elastic-2yd/" TargetMode="External"/><Relationship Id="rId57" Type="http://schemas.openxmlformats.org/officeDocument/2006/relationships/hyperlink" Target="http://www.byannie.com/backseat-babysit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9"/>
  <sheetViews>
    <sheetView tabSelected="1" workbookViewId="0">
      <pane xSplit="14" ySplit="16" topLeftCell="O17" activePane="bottomRight" state="frozen"/>
      <selection pane="topRight" activeCell="O1" sqref="O1"/>
      <selection pane="bottomLeft" activeCell="A20" sqref="A20"/>
      <selection pane="bottomRight" activeCell="C73" sqref="C73:C76"/>
    </sheetView>
  </sheetViews>
  <sheetFormatPr defaultRowHeight="15" x14ac:dyDescent="0.3"/>
  <cols>
    <col min="1" max="1" width="13.85546875" style="90" customWidth="1"/>
    <col min="2" max="2" width="34.28515625" style="90" customWidth="1"/>
    <col min="3" max="3" width="21.7109375" style="92" bestFit="1" customWidth="1"/>
    <col min="4" max="4" width="8" style="90" customWidth="1"/>
    <col min="5" max="5" width="2.85546875" style="90" customWidth="1"/>
    <col min="6" max="6" width="9.42578125" style="90" customWidth="1"/>
    <col min="7" max="7" width="3.42578125" style="90" customWidth="1"/>
    <col min="8" max="8" width="7.140625" style="90" customWidth="1"/>
    <col min="9" max="9" width="3.140625" style="90" customWidth="1"/>
    <col min="10" max="10" width="7.28515625" style="90" customWidth="1"/>
    <col min="11" max="11" width="7.140625" style="90" bestFit="1" customWidth="1"/>
    <col min="12" max="12" width="5.5703125" style="90" bestFit="1" customWidth="1"/>
    <col min="13" max="13" width="8.7109375" style="90" customWidth="1"/>
    <col min="14" max="14" width="9.28515625" style="12" bestFit="1" customWidth="1"/>
    <col min="15" max="15" width="9.140625" style="55"/>
    <col min="16" max="16384" width="9.140625" style="11"/>
  </cols>
  <sheetData>
    <row r="1" spans="1:15" x14ac:dyDescent="0.3">
      <c r="A1" s="9"/>
      <c r="B1" s="9"/>
      <c r="C1" s="10"/>
      <c r="O1" s="13" t="s">
        <v>95</v>
      </c>
    </row>
    <row r="2" spans="1:15" x14ac:dyDescent="0.3">
      <c r="A2" s="9"/>
      <c r="B2" s="9"/>
      <c r="C2" s="10"/>
      <c r="O2" s="13" t="s">
        <v>96</v>
      </c>
    </row>
    <row r="3" spans="1:15" x14ac:dyDescent="0.3">
      <c r="A3" s="9"/>
      <c r="B3" s="9"/>
      <c r="C3" s="10"/>
      <c r="O3" s="12"/>
    </row>
    <row r="4" spans="1:15" x14ac:dyDescent="0.3">
      <c r="A4" s="9"/>
      <c r="B4" s="9"/>
      <c r="C4" s="10"/>
      <c r="O4" s="13" t="s">
        <v>135</v>
      </c>
    </row>
    <row r="5" spans="1:15" ht="18" customHeight="1" x14ac:dyDescent="0.35">
      <c r="A5" s="9"/>
      <c r="B5" s="14"/>
      <c r="C5" s="10"/>
      <c r="D5" s="185" t="s">
        <v>120</v>
      </c>
      <c r="E5" s="185"/>
      <c r="F5" s="185"/>
      <c r="G5" s="185"/>
      <c r="H5" s="185"/>
      <c r="I5" s="185"/>
      <c r="O5" s="119" t="s">
        <v>111</v>
      </c>
    </row>
    <row r="6" spans="1:15" ht="18" customHeight="1" x14ac:dyDescent="0.3">
      <c r="A6" s="9"/>
      <c r="B6" s="14"/>
      <c r="C6" s="10"/>
      <c r="D6" s="185"/>
      <c r="E6" s="185"/>
      <c r="F6" s="185"/>
      <c r="G6" s="185"/>
      <c r="H6" s="185"/>
      <c r="I6" s="185"/>
      <c r="O6" s="90"/>
    </row>
    <row r="7" spans="1:15" ht="18" customHeight="1" x14ac:dyDescent="0.3">
      <c r="A7" s="9"/>
      <c r="B7" s="14"/>
      <c r="C7" s="10"/>
      <c r="D7" s="192" t="s">
        <v>121</v>
      </c>
      <c r="E7" s="192"/>
      <c r="F7" s="192"/>
      <c r="G7" s="192"/>
      <c r="H7" s="192"/>
      <c r="I7" s="192"/>
      <c r="J7" s="192"/>
      <c r="K7" s="186" t="s">
        <v>27</v>
      </c>
      <c r="L7" s="186"/>
      <c r="M7" s="186"/>
      <c r="N7" s="186"/>
      <c r="O7" s="186"/>
    </row>
    <row r="8" spans="1:15" ht="18" customHeight="1" x14ac:dyDescent="0.3">
      <c r="A8" s="9"/>
      <c r="B8" s="14"/>
      <c r="C8" s="10"/>
      <c r="D8" s="192"/>
      <c r="E8" s="192"/>
      <c r="F8" s="192"/>
      <c r="G8" s="192"/>
      <c r="H8" s="192"/>
      <c r="I8" s="192"/>
      <c r="J8" s="192"/>
      <c r="K8" s="186"/>
      <c r="L8" s="186"/>
      <c r="M8" s="186"/>
      <c r="N8" s="186"/>
      <c r="O8" s="186"/>
    </row>
    <row r="9" spans="1:15" ht="18" customHeight="1" x14ac:dyDescent="0.75">
      <c r="A9" s="9"/>
      <c r="B9" s="9"/>
      <c r="C9" s="10"/>
      <c r="D9" s="89"/>
      <c r="E9" s="89"/>
      <c r="F9" s="89"/>
      <c r="G9" s="89"/>
      <c r="H9" s="89"/>
      <c r="I9" s="89"/>
      <c r="J9" s="89"/>
      <c r="K9" s="115"/>
      <c r="L9" s="115"/>
      <c r="M9" s="115"/>
      <c r="N9" s="115"/>
      <c r="O9" s="15"/>
    </row>
    <row r="10" spans="1:15" ht="18" customHeight="1" x14ac:dyDescent="0.75">
      <c r="A10" s="91"/>
      <c r="J10" s="15"/>
      <c r="K10" s="15"/>
      <c r="L10" s="15"/>
      <c r="M10" s="15"/>
      <c r="N10" s="15"/>
      <c r="O10" s="15"/>
    </row>
    <row r="11" spans="1:15" ht="18" customHeight="1" x14ac:dyDescent="0.75">
      <c r="J11" s="15"/>
      <c r="K11" s="15"/>
      <c r="L11" s="15"/>
      <c r="M11" s="15"/>
      <c r="N11" s="15"/>
      <c r="O11" s="15"/>
    </row>
    <row r="12" spans="1:15" ht="18" customHeight="1" x14ac:dyDescent="0.3">
      <c r="A12" s="181" t="s">
        <v>110</v>
      </c>
      <c r="B12" s="181"/>
      <c r="C12" s="130"/>
      <c r="D12" s="187" t="s">
        <v>31</v>
      </c>
      <c r="E12" s="188"/>
      <c r="F12" s="188"/>
      <c r="G12" s="188"/>
      <c r="H12" s="188"/>
      <c r="I12" s="188"/>
      <c r="J12" s="188"/>
      <c r="K12" s="189"/>
      <c r="N12" s="77"/>
      <c r="O12" s="16"/>
    </row>
    <row r="13" spans="1:15" ht="18" customHeight="1" x14ac:dyDescent="0.3">
      <c r="A13" s="181"/>
      <c r="B13" s="181"/>
      <c r="C13" s="130"/>
      <c r="D13" s="178" t="s">
        <v>5</v>
      </c>
      <c r="E13" s="179"/>
      <c r="F13" s="179"/>
      <c r="G13" s="179"/>
      <c r="H13" s="179"/>
      <c r="I13" s="179"/>
      <c r="J13" s="179"/>
      <c r="K13" s="180"/>
      <c r="N13" s="77"/>
      <c r="O13" s="16"/>
    </row>
    <row r="14" spans="1:15" ht="18" customHeight="1" x14ac:dyDescent="0.3">
      <c r="A14" s="181"/>
      <c r="B14" s="181"/>
      <c r="D14" s="17" t="s">
        <v>6</v>
      </c>
      <c r="E14" s="18"/>
      <c r="F14" s="18"/>
      <c r="G14" s="18"/>
      <c r="H14" s="19"/>
      <c r="I14" s="20" t="s">
        <v>34</v>
      </c>
      <c r="J14" s="18"/>
      <c r="K14" s="21"/>
      <c r="N14" s="70"/>
      <c r="O14" s="22"/>
    </row>
    <row r="15" spans="1:15" ht="15.75" customHeight="1" x14ac:dyDescent="0.3">
      <c r="A15" s="181"/>
      <c r="B15" s="181"/>
      <c r="D15" s="23"/>
      <c r="E15" s="18"/>
      <c r="F15" s="18"/>
      <c r="G15" s="18"/>
      <c r="H15" s="18"/>
      <c r="I15" s="18"/>
      <c r="J15" s="20"/>
      <c r="K15" s="24"/>
      <c r="M15" s="194" t="s">
        <v>4</v>
      </c>
      <c r="N15" s="195"/>
      <c r="O15" s="196"/>
    </row>
    <row r="16" spans="1:15" ht="36" customHeight="1" x14ac:dyDescent="0.3">
      <c r="A16" s="92" t="s">
        <v>88</v>
      </c>
      <c r="B16" s="92"/>
      <c r="C16" s="92" t="s">
        <v>7</v>
      </c>
      <c r="D16" s="25" t="s">
        <v>93</v>
      </c>
      <c r="E16" s="26" t="s">
        <v>1</v>
      </c>
      <c r="F16" s="27" t="s">
        <v>87</v>
      </c>
      <c r="G16" s="28" t="s">
        <v>2</v>
      </c>
      <c r="H16" s="27" t="s">
        <v>86</v>
      </c>
      <c r="I16" s="28"/>
      <c r="J16" s="27" t="s">
        <v>92</v>
      </c>
      <c r="K16" s="29"/>
      <c r="M16" s="30" t="s">
        <v>0</v>
      </c>
      <c r="N16" s="31" t="s">
        <v>85</v>
      </c>
      <c r="O16" s="32" t="s">
        <v>3</v>
      </c>
    </row>
    <row r="17" spans="1:17" ht="18" x14ac:dyDescent="0.35">
      <c r="A17" s="33" t="s">
        <v>94</v>
      </c>
      <c r="D17" s="93"/>
      <c r="E17" s="93"/>
      <c r="F17" s="93"/>
      <c r="G17" s="93"/>
      <c r="H17" s="93"/>
      <c r="I17" s="93"/>
      <c r="J17" s="93"/>
      <c r="K17" s="93"/>
      <c r="M17" s="34"/>
      <c r="N17" s="70"/>
      <c r="O17" s="35"/>
    </row>
    <row r="18" spans="1:17" ht="15.75" x14ac:dyDescent="0.3">
      <c r="A18" s="94">
        <v>1</v>
      </c>
      <c r="B18" s="95" t="s">
        <v>220</v>
      </c>
      <c r="C18" s="173" t="s">
        <v>122</v>
      </c>
      <c r="D18" s="96">
        <v>1</v>
      </c>
      <c r="E18" s="97"/>
      <c r="F18" s="97">
        <f>$H$14</f>
        <v>0</v>
      </c>
      <c r="G18" s="97"/>
      <c r="H18" s="97">
        <f>D18*F18</f>
        <v>0</v>
      </c>
      <c r="I18" s="97"/>
      <c r="J18" s="97"/>
      <c r="K18" s="98" t="s">
        <v>222</v>
      </c>
      <c r="M18" s="71"/>
      <c r="N18" s="76">
        <v>5</v>
      </c>
      <c r="O18" s="99">
        <f>M18*N18</f>
        <v>0</v>
      </c>
    </row>
    <row r="19" spans="1:17" x14ac:dyDescent="0.3">
      <c r="A19" s="94"/>
      <c r="B19" s="95"/>
      <c r="C19" s="36"/>
      <c r="D19" s="72"/>
      <c r="E19" s="73"/>
      <c r="F19" s="73"/>
      <c r="G19" s="73"/>
      <c r="H19" s="73"/>
      <c r="I19" s="73"/>
      <c r="J19" s="73"/>
      <c r="K19" s="74"/>
      <c r="M19" s="37"/>
      <c r="N19" s="38"/>
      <c r="O19" s="39"/>
    </row>
    <row r="20" spans="1:17" ht="18" x14ac:dyDescent="0.35">
      <c r="A20" s="33" t="s">
        <v>249</v>
      </c>
      <c r="B20" s="40"/>
      <c r="C20" s="36"/>
      <c r="D20" s="107"/>
      <c r="E20" s="93"/>
      <c r="F20" s="93"/>
      <c r="G20" s="93"/>
      <c r="H20" s="93"/>
      <c r="I20" s="93"/>
      <c r="J20" s="93"/>
      <c r="K20" s="103"/>
      <c r="M20" s="41"/>
      <c r="N20" s="77"/>
      <c r="O20" s="100"/>
    </row>
    <row r="21" spans="1:17" x14ac:dyDescent="0.3">
      <c r="A21" s="94">
        <v>1</v>
      </c>
      <c r="B21" s="95" t="s">
        <v>123</v>
      </c>
      <c r="C21" s="42"/>
      <c r="D21" s="96">
        <v>1</v>
      </c>
      <c r="E21" s="97"/>
      <c r="F21" s="97">
        <f>$H$14</f>
        <v>0</v>
      </c>
      <c r="G21" s="97"/>
      <c r="H21" s="97">
        <f>D21*F21</f>
        <v>0</v>
      </c>
      <c r="I21" s="97"/>
      <c r="J21" s="97">
        <f>ROUNDUP((H21*((21*51)/(36*51))),0)</f>
        <v>0</v>
      </c>
      <c r="K21" s="98" t="s">
        <v>35</v>
      </c>
      <c r="M21" s="75"/>
      <c r="N21" s="101"/>
      <c r="O21" s="102"/>
    </row>
    <row r="22" spans="1:17" x14ac:dyDescent="0.3">
      <c r="A22" s="78"/>
      <c r="B22" s="79" t="s">
        <v>8</v>
      </c>
      <c r="D22" s="93"/>
      <c r="E22" s="93"/>
      <c r="F22" s="93"/>
      <c r="G22" s="93"/>
      <c r="H22" s="93"/>
      <c r="I22" s="93"/>
      <c r="J22" s="93"/>
      <c r="K22" s="103"/>
      <c r="M22" s="43"/>
      <c r="N22" s="44"/>
      <c r="O22" s="45"/>
    </row>
    <row r="23" spans="1:17" x14ac:dyDescent="0.3">
      <c r="B23" s="104" t="s">
        <v>224</v>
      </c>
      <c r="C23" s="174" t="s">
        <v>13</v>
      </c>
      <c r="D23" s="93"/>
      <c r="E23" s="93"/>
      <c r="F23" s="93"/>
      <c r="G23" s="93"/>
      <c r="H23" s="93"/>
      <c r="I23" s="93"/>
      <c r="J23" s="93"/>
      <c r="K23" s="103"/>
      <c r="M23" s="71"/>
      <c r="N23" s="76">
        <v>150</v>
      </c>
      <c r="O23" s="99">
        <f t="shared" ref="O23:O28" si="0">M23*N23</f>
        <v>0</v>
      </c>
    </row>
    <row r="24" spans="1:17" x14ac:dyDescent="0.3">
      <c r="B24" s="104" t="s">
        <v>225</v>
      </c>
      <c r="C24" s="174" t="s">
        <v>12</v>
      </c>
      <c r="D24" s="93"/>
      <c r="E24" s="93"/>
      <c r="F24" s="93"/>
      <c r="G24" s="93"/>
      <c r="H24" s="93"/>
      <c r="I24" s="93"/>
      <c r="J24" s="93"/>
      <c r="K24" s="103"/>
      <c r="M24" s="71"/>
      <c r="N24" s="76">
        <v>150</v>
      </c>
      <c r="O24" s="99">
        <f t="shared" si="0"/>
        <v>0</v>
      </c>
    </row>
    <row r="25" spans="1:17" x14ac:dyDescent="0.3">
      <c r="B25" s="104" t="s">
        <v>14</v>
      </c>
      <c r="C25" s="174" t="s">
        <v>18</v>
      </c>
      <c r="D25" s="93"/>
      <c r="E25" s="93"/>
      <c r="F25" s="93"/>
      <c r="G25" s="93"/>
      <c r="H25" s="93"/>
      <c r="I25" s="93"/>
      <c r="J25" s="93"/>
      <c r="K25" s="103"/>
      <c r="M25" s="71"/>
      <c r="N25" s="76">
        <v>11.37</v>
      </c>
      <c r="O25" s="99">
        <f t="shared" si="0"/>
        <v>0</v>
      </c>
    </row>
    <row r="26" spans="1:17" x14ac:dyDescent="0.3">
      <c r="B26" s="104" t="s">
        <v>15</v>
      </c>
      <c r="C26" s="174" t="s">
        <v>19</v>
      </c>
      <c r="D26" s="93"/>
      <c r="E26" s="93"/>
      <c r="F26" s="93"/>
      <c r="G26" s="93"/>
      <c r="H26" s="93"/>
      <c r="I26" s="93"/>
      <c r="J26" s="93"/>
      <c r="K26" s="103"/>
      <c r="M26" s="71"/>
      <c r="N26" s="76">
        <v>11.37</v>
      </c>
      <c r="O26" s="99">
        <f t="shared" si="0"/>
        <v>0</v>
      </c>
    </row>
    <row r="27" spans="1:17" x14ac:dyDescent="0.3">
      <c r="B27" s="104" t="s">
        <v>16</v>
      </c>
      <c r="C27" s="174" t="s">
        <v>20</v>
      </c>
      <c r="D27" s="93"/>
      <c r="E27" s="93"/>
      <c r="F27" s="93"/>
      <c r="G27" s="93"/>
      <c r="H27" s="93"/>
      <c r="I27" s="93"/>
      <c r="J27" s="93"/>
      <c r="K27" s="103"/>
      <c r="M27" s="71"/>
      <c r="N27" s="76">
        <v>22.17</v>
      </c>
      <c r="O27" s="99">
        <f t="shared" si="0"/>
        <v>0</v>
      </c>
    </row>
    <row r="28" spans="1:17" x14ac:dyDescent="0.3">
      <c r="B28" s="104" t="s">
        <v>17</v>
      </c>
      <c r="C28" s="174" t="s">
        <v>21</v>
      </c>
      <c r="D28" s="93"/>
      <c r="E28" s="93"/>
      <c r="F28" s="93"/>
      <c r="G28" s="93"/>
      <c r="H28" s="93"/>
      <c r="I28" s="93"/>
      <c r="J28" s="93"/>
      <c r="K28" s="103"/>
      <c r="M28" s="64"/>
      <c r="N28" s="65">
        <v>22.17</v>
      </c>
      <c r="O28" s="85">
        <f t="shared" si="0"/>
        <v>0</v>
      </c>
    </row>
    <row r="29" spans="1:17" x14ac:dyDescent="0.3">
      <c r="B29" s="104"/>
      <c r="C29" s="105"/>
      <c r="D29" s="93"/>
      <c r="E29" s="93"/>
      <c r="F29" s="93"/>
      <c r="G29" s="93"/>
      <c r="H29" s="93"/>
      <c r="I29" s="93"/>
      <c r="J29" s="93"/>
      <c r="K29" s="103"/>
      <c r="M29" s="66"/>
      <c r="N29" s="67"/>
      <c r="O29" s="68"/>
    </row>
    <row r="30" spans="1:17" ht="15" customHeight="1" x14ac:dyDescent="0.3">
      <c r="A30" s="78">
        <v>1</v>
      </c>
      <c r="B30" s="91" t="s">
        <v>247</v>
      </c>
      <c r="C30" s="106" t="s">
        <v>127</v>
      </c>
      <c r="D30" s="96">
        <v>1</v>
      </c>
      <c r="E30" s="97"/>
      <c r="F30" s="97">
        <f>$H$14</f>
        <v>0</v>
      </c>
      <c r="G30" s="97"/>
      <c r="H30" s="97">
        <f>D30*F30</f>
        <v>0</v>
      </c>
      <c r="I30" s="97"/>
      <c r="J30" s="97">
        <f>ROUNDUP((H30*((12*16)/(36*48))),0)</f>
        <v>0</v>
      </c>
      <c r="K30" s="98" t="s">
        <v>35</v>
      </c>
      <c r="M30" s="41"/>
      <c r="N30" s="77"/>
      <c r="O30" s="100"/>
    </row>
    <row r="31" spans="1:17" x14ac:dyDescent="0.3">
      <c r="A31" s="78"/>
      <c r="B31" s="79" t="s">
        <v>8</v>
      </c>
      <c r="D31" s="107"/>
      <c r="E31" s="93"/>
      <c r="F31" s="93"/>
      <c r="G31" s="93"/>
      <c r="H31" s="93"/>
      <c r="I31" s="93"/>
      <c r="J31" s="93"/>
      <c r="K31" s="103"/>
      <c r="M31" s="41"/>
      <c r="N31" s="77"/>
      <c r="O31" s="100"/>
      <c r="P31" s="52"/>
      <c r="Q31" s="52"/>
    </row>
    <row r="32" spans="1:17" x14ac:dyDescent="0.3">
      <c r="A32" s="78"/>
      <c r="B32" s="60" t="s">
        <v>136</v>
      </c>
      <c r="D32" s="107"/>
      <c r="E32" s="93"/>
      <c r="F32" s="93"/>
      <c r="G32" s="93"/>
      <c r="H32" s="93"/>
      <c r="I32" s="93"/>
      <c r="J32" s="93"/>
      <c r="K32" s="103"/>
      <c r="M32" s="34"/>
      <c r="N32" s="70"/>
      <c r="O32" s="82"/>
    </row>
    <row r="33" spans="1:15" x14ac:dyDescent="0.3">
      <c r="A33" s="78"/>
      <c r="B33" s="155" t="s">
        <v>128</v>
      </c>
      <c r="C33" s="156" t="s">
        <v>137</v>
      </c>
      <c r="D33" s="157"/>
      <c r="E33" s="158"/>
      <c r="F33" s="158"/>
      <c r="G33" s="158"/>
      <c r="H33" s="158"/>
      <c r="I33" s="158"/>
      <c r="J33" s="158"/>
      <c r="K33" s="159"/>
      <c r="L33" s="160"/>
      <c r="M33" s="161"/>
      <c r="N33" s="162">
        <v>3</v>
      </c>
      <c r="O33" s="163">
        <f t="shared" ref="O33:O46" si="1">M33*N33</f>
        <v>0</v>
      </c>
    </row>
    <row r="34" spans="1:15" s="90" customFormat="1" x14ac:dyDescent="0.3">
      <c r="A34" s="78"/>
      <c r="B34" s="155" t="s">
        <v>138</v>
      </c>
      <c r="C34" s="164" t="s">
        <v>139</v>
      </c>
      <c r="D34" s="157"/>
      <c r="E34" s="158"/>
      <c r="F34" s="158"/>
      <c r="G34" s="158"/>
      <c r="H34" s="158"/>
      <c r="I34" s="158"/>
      <c r="J34" s="158"/>
      <c r="K34" s="159"/>
      <c r="L34" s="160"/>
      <c r="M34" s="161"/>
      <c r="N34" s="162">
        <v>3</v>
      </c>
      <c r="O34" s="163">
        <f t="shared" si="1"/>
        <v>0</v>
      </c>
    </row>
    <row r="35" spans="1:15" s="90" customFormat="1" x14ac:dyDescent="0.3">
      <c r="A35" s="78"/>
      <c r="B35" s="155" t="s">
        <v>140</v>
      </c>
      <c r="C35" s="164" t="s">
        <v>141</v>
      </c>
      <c r="D35" s="157"/>
      <c r="E35" s="158"/>
      <c r="F35" s="158"/>
      <c r="G35" s="158"/>
      <c r="H35" s="158"/>
      <c r="I35" s="158"/>
      <c r="J35" s="158"/>
      <c r="K35" s="159"/>
      <c r="L35" s="160"/>
      <c r="M35" s="161"/>
      <c r="N35" s="162">
        <v>3</v>
      </c>
      <c r="O35" s="163">
        <f t="shared" si="1"/>
        <v>0</v>
      </c>
    </row>
    <row r="36" spans="1:15" x14ac:dyDescent="0.3">
      <c r="A36" s="78"/>
      <c r="B36" s="155" t="s">
        <v>250</v>
      </c>
      <c r="C36" s="156" t="s">
        <v>251</v>
      </c>
      <c r="D36" s="157"/>
      <c r="E36" s="158"/>
      <c r="F36" s="158"/>
      <c r="G36" s="158"/>
      <c r="H36" s="158"/>
      <c r="I36" s="158"/>
      <c r="J36" s="158"/>
      <c r="K36" s="159"/>
      <c r="L36" s="160"/>
      <c r="M36" s="161"/>
      <c r="N36" s="162">
        <v>3</v>
      </c>
      <c r="O36" s="163">
        <f t="shared" si="1"/>
        <v>0</v>
      </c>
    </row>
    <row r="37" spans="1:15" x14ac:dyDescent="0.3">
      <c r="A37" s="78"/>
      <c r="B37" s="155" t="s">
        <v>129</v>
      </c>
      <c r="C37" s="164" t="s">
        <v>142</v>
      </c>
      <c r="D37" s="157"/>
      <c r="E37" s="158"/>
      <c r="F37" s="158"/>
      <c r="G37" s="158"/>
      <c r="H37" s="158"/>
      <c r="I37" s="158"/>
      <c r="J37" s="158"/>
      <c r="K37" s="159"/>
      <c r="L37" s="160"/>
      <c r="M37" s="161"/>
      <c r="N37" s="162">
        <v>3</v>
      </c>
      <c r="O37" s="163">
        <f t="shared" si="1"/>
        <v>0</v>
      </c>
    </row>
    <row r="38" spans="1:15" x14ac:dyDescent="0.3">
      <c r="A38" s="78"/>
      <c r="B38" s="155" t="s">
        <v>130</v>
      </c>
      <c r="C38" s="164" t="s">
        <v>143</v>
      </c>
      <c r="D38" s="157"/>
      <c r="E38" s="158"/>
      <c r="F38" s="158"/>
      <c r="G38" s="158"/>
      <c r="H38" s="158"/>
      <c r="I38" s="158"/>
      <c r="J38" s="158"/>
      <c r="K38" s="159"/>
      <c r="L38" s="160"/>
      <c r="M38" s="161"/>
      <c r="N38" s="162">
        <v>3</v>
      </c>
      <c r="O38" s="163">
        <f t="shared" si="1"/>
        <v>0</v>
      </c>
    </row>
    <row r="39" spans="1:15" x14ac:dyDescent="0.3">
      <c r="A39" s="78"/>
      <c r="B39" s="155" t="s">
        <v>144</v>
      </c>
      <c r="C39" s="164" t="s">
        <v>145</v>
      </c>
      <c r="D39" s="157"/>
      <c r="E39" s="158"/>
      <c r="F39" s="158"/>
      <c r="G39" s="158"/>
      <c r="H39" s="158"/>
      <c r="I39" s="158"/>
      <c r="J39" s="158"/>
      <c r="K39" s="159"/>
      <c r="L39" s="160"/>
      <c r="M39" s="161"/>
      <c r="N39" s="162">
        <v>3</v>
      </c>
      <c r="O39" s="163">
        <f t="shared" si="1"/>
        <v>0</v>
      </c>
    </row>
    <row r="40" spans="1:15" x14ac:dyDescent="0.3">
      <c r="A40" s="78"/>
      <c r="B40" s="155" t="s">
        <v>146</v>
      </c>
      <c r="C40" s="164" t="s">
        <v>147</v>
      </c>
      <c r="D40" s="157"/>
      <c r="E40" s="158"/>
      <c r="F40" s="158"/>
      <c r="G40" s="158"/>
      <c r="H40" s="158"/>
      <c r="I40" s="158"/>
      <c r="J40" s="158"/>
      <c r="K40" s="159"/>
      <c r="L40" s="160"/>
      <c r="M40" s="161"/>
      <c r="N40" s="162">
        <v>3</v>
      </c>
      <c r="O40" s="163">
        <f t="shared" si="1"/>
        <v>0</v>
      </c>
    </row>
    <row r="41" spans="1:15" x14ac:dyDescent="0.3">
      <c r="A41" s="78"/>
      <c r="B41" s="155" t="s">
        <v>148</v>
      </c>
      <c r="C41" s="164" t="s">
        <v>149</v>
      </c>
      <c r="D41" s="157"/>
      <c r="E41" s="158"/>
      <c r="F41" s="158"/>
      <c r="G41" s="158"/>
      <c r="H41" s="158"/>
      <c r="I41" s="158"/>
      <c r="J41" s="158"/>
      <c r="K41" s="159"/>
      <c r="L41" s="160"/>
      <c r="M41" s="161"/>
      <c r="N41" s="162">
        <v>3</v>
      </c>
      <c r="O41" s="163">
        <f t="shared" si="1"/>
        <v>0</v>
      </c>
    </row>
    <row r="42" spans="1:15" x14ac:dyDescent="0.3">
      <c r="A42" s="78"/>
      <c r="B42" s="155" t="s">
        <v>150</v>
      </c>
      <c r="C42" s="164" t="s">
        <v>151</v>
      </c>
      <c r="D42" s="157"/>
      <c r="E42" s="158"/>
      <c r="F42" s="158"/>
      <c r="G42" s="158"/>
      <c r="H42" s="158"/>
      <c r="I42" s="158"/>
      <c r="J42" s="158"/>
      <c r="K42" s="159"/>
      <c r="L42" s="160"/>
      <c r="M42" s="161"/>
      <c r="N42" s="162">
        <v>3</v>
      </c>
      <c r="O42" s="163">
        <f t="shared" si="1"/>
        <v>0</v>
      </c>
    </row>
    <row r="43" spans="1:15" x14ac:dyDescent="0.3">
      <c r="A43" s="78"/>
      <c r="B43" s="155" t="s">
        <v>252</v>
      </c>
      <c r="C43" s="156" t="s">
        <v>253</v>
      </c>
      <c r="D43" s="157"/>
      <c r="E43" s="158"/>
      <c r="F43" s="158"/>
      <c r="G43" s="158"/>
      <c r="H43" s="158"/>
      <c r="I43" s="158"/>
      <c r="J43" s="158"/>
      <c r="K43" s="159"/>
      <c r="L43" s="160"/>
      <c r="M43" s="161"/>
      <c r="N43" s="162">
        <v>3</v>
      </c>
      <c r="O43" s="163">
        <f t="shared" si="1"/>
        <v>0</v>
      </c>
    </row>
    <row r="44" spans="1:15" x14ac:dyDescent="0.3">
      <c r="A44" s="78"/>
      <c r="B44" s="155" t="s">
        <v>152</v>
      </c>
      <c r="C44" s="164" t="s">
        <v>153</v>
      </c>
      <c r="D44" s="157"/>
      <c r="E44" s="158"/>
      <c r="F44" s="158"/>
      <c r="G44" s="158"/>
      <c r="H44" s="158"/>
      <c r="I44" s="158"/>
      <c r="J44" s="158"/>
      <c r="K44" s="159"/>
      <c r="L44" s="160"/>
      <c r="M44" s="161"/>
      <c r="N44" s="162">
        <v>3</v>
      </c>
      <c r="O44" s="163">
        <f t="shared" si="1"/>
        <v>0</v>
      </c>
    </row>
    <row r="45" spans="1:15" x14ac:dyDescent="0.3">
      <c r="A45" s="78"/>
      <c r="B45" s="155" t="s">
        <v>131</v>
      </c>
      <c r="C45" s="164" t="s">
        <v>154</v>
      </c>
      <c r="D45" s="157"/>
      <c r="E45" s="158"/>
      <c r="F45" s="158"/>
      <c r="G45" s="158"/>
      <c r="H45" s="158"/>
      <c r="I45" s="158"/>
      <c r="J45" s="158"/>
      <c r="K45" s="159"/>
      <c r="L45" s="160"/>
      <c r="M45" s="161"/>
      <c r="N45" s="162">
        <v>3</v>
      </c>
      <c r="O45" s="163">
        <f t="shared" si="1"/>
        <v>0</v>
      </c>
    </row>
    <row r="46" spans="1:15" x14ac:dyDescent="0.3">
      <c r="A46" s="78"/>
      <c r="B46" s="155" t="s">
        <v>132</v>
      </c>
      <c r="C46" s="164" t="s">
        <v>155</v>
      </c>
      <c r="D46" s="157"/>
      <c r="E46" s="158"/>
      <c r="F46" s="158"/>
      <c r="G46" s="158"/>
      <c r="H46" s="158"/>
      <c r="I46" s="158"/>
      <c r="J46" s="158"/>
      <c r="K46" s="159"/>
      <c r="L46" s="160"/>
      <c r="M46" s="161"/>
      <c r="N46" s="162">
        <v>3</v>
      </c>
      <c r="O46" s="163">
        <f t="shared" si="1"/>
        <v>0</v>
      </c>
    </row>
    <row r="47" spans="1:15" x14ac:dyDescent="0.3">
      <c r="A47" s="78"/>
      <c r="B47" s="62" t="s">
        <v>226</v>
      </c>
      <c r="C47" s="132"/>
      <c r="D47" s="107"/>
      <c r="E47" s="93"/>
      <c r="F47" s="93"/>
      <c r="G47" s="93"/>
      <c r="H47" s="93"/>
      <c r="I47" s="93"/>
      <c r="J47" s="93"/>
      <c r="K47" s="103"/>
      <c r="M47" s="63"/>
      <c r="N47" s="46"/>
      <c r="O47" s="47"/>
    </row>
    <row r="48" spans="1:15" x14ac:dyDescent="0.3">
      <c r="A48" s="78"/>
      <c r="B48" s="155" t="s">
        <v>128</v>
      </c>
      <c r="C48" s="164" t="s">
        <v>156</v>
      </c>
      <c r="D48" s="157"/>
      <c r="E48" s="158"/>
      <c r="F48" s="158"/>
      <c r="G48" s="158"/>
      <c r="H48" s="158"/>
      <c r="I48" s="158"/>
      <c r="J48" s="158"/>
      <c r="K48" s="159"/>
      <c r="L48" s="160"/>
      <c r="M48" s="161"/>
      <c r="N48" s="162">
        <v>74.989999999999995</v>
      </c>
      <c r="O48" s="163">
        <f t="shared" ref="O48:O61" si="2">M48*N48</f>
        <v>0</v>
      </c>
    </row>
    <row r="49" spans="1:15" s="90" customFormat="1" x14ac:dyDescent="0.3">
      <c r="A49" s="78"/>
      <c r="B49" s="155" t="s">
        <v>138</v>
      </c>
      <c r="C49" s="164" t="s">
        <v>157</v>
      </c>
      <c r="D49" s="157"/>
      <c r="E49" s="158"/>
      <c r="F49" s="158"/>
      <c r="G49" s="158"/>
      <c r="H49" s="158"/>
      <c r="I49" s="158"/>
      <c r="J49" s="158"/>
      <c r="K49" s="159"/>
      <c r="L49" s="160"/>
      <c r="M49" s="161"/>
      <c r="N49" s="162">
        <v>74.989999999999995</v>
      </c>
      <c r="O49" s="163">
        <f t="shared" si="2"/>
        <v>0</v>
      </c>
    </row>
    <row r="50" spans="1:15" s="90" customFormat="1" x14ac:dyDescent="0.3">
      <c r="A50" s="78"/>
      <c r="B50" s="155" t="s">
        <v>140</v>
      </c>
      <c r="C50" s="164" t="s">
        <v>158</v>
      </c>
      <c r="D50" s="157"/>
      <c r="E50" s="158"/>
      <c r="F50" s="158"/>
      <c r="G50" s="158"/>
      <c r="H50" s="158"/>
      <c r="I50" s="158"/>
      <c r="J50" s="158"/>
      <c r="K50" s="159"/>
      <c r="L50" s="160"/>
      <c r="M50" s="161"/>
      <c r="N50" s="162">
        <v>74.989999999999995</v>
      </c>
      <c r="O50" s="163">
        <f t="shared" si="2"/>
        <v>0</v>
      </c>
    </row>
    <row r="51" spans="1:15" x14ac:dyDescent="0.3">
      <c r="A51" s="78"/>
      <c r="B51" s="155" t="s">
        <v>250</v>
      </c>
      <c r="C51" s="164" t="s">
        <v>254</v>
      </c>
      <c r="D51" s="157"/>
      <c r="E51" s="158"/>
      <c r="F51" s="158"/>
      <c r="G51" s="158"/>
      <c r="H51" s="158"/>
      <c r="I51" s="158"/>
      <c r="J51" s="158"/>
      <c r="K51" s="159"/>
      <c r="L51" s="160"/>
      <c r="M51" s="161"/>
      <c r="N51" s="162">
        <v>74.989999999999995</v>
      </c>
      <c r="O51" s="163">
        <f t="shared" si="2"/>
        <v>0</v>
      </c>
    </row>
    <row r="52" spans="1:15" x14ac:dyDescent="0.3">
      <c r="A52" s="78"/>
      <c r="B52" s="155" t="s">
        <v>129</v>
      </c>
      <c r="C52" s="164" t="s">
        <v>159</v>
      </c>
      <c r="D52" s="157"/>
      <c r="E52" s="158"/>
      <c r="F52" s="158"/>
      <c r="G52" s="158"/>
      <c r="H52" s="158"/>
      <c r="I52" s="158"/>
      <c r="J52" s="158"/>
      <c r="K52" s="159"/>
      <c r="L52" s="160"/>
      <c r="M52" s="161"/>
      <c r="N52" s="162">
        <v>74.989999999999995</v>
      </c>
      <c r="O52" s="163">
        <f t="shared" si="2"/>
        <v>0</v>
      </c>
    </row>
    <row r="53" spans="1:15" x14ac:dyDescent="0.3">
      <c r="A53" s="78"/>
      <c r="B53" s="155" t="s">
        <v>130</v>
      </c>
      <c r="C53" s="164" t="s">
        <v>160</v>
      </c>
      <c r="D53" s="157"/>
      <c r="E53" s="158"/>
      <c r="F53" s="158"/>
      <c r="G53" s="158"/>
      <c r="H53" s="158"/>
      <c r="I53" s="158"/>
      <c r="J53" s="158"/>
      <c r="K53" s="159"/>
      <c r="L53" s="160"/>
      <c r="M53" s="161"/>
      <c r="N53" s="162">
        <v>74.989999999999995</v>
      </c>
      <c r="O53" s="163">
        <f t="shared" si="2"/>
        <v>0</v>
      </c>
    </row>
    <row r="54" spans="1:15" x14ac:dyDescent="0.3">
      <c r="A54" s="78"/>
      <c r="B54" s="155" t="s">
        <v>144</v>
      </c>
      <c r="C54" s="164" t="s">
        <v>255</v>
      </c>
      <c r="D54" s="157"/>
      <c r="E54" s="158"/>
      <c r="F54" s="158"/>
      <c r="G54" s="158"/>
      <c r="H54" s="158"/>
      <c r="I54" s="158"/>
      <c r="J54" s="158"/>
      <c r="K54" s="159"/>
      <c r="L54" s="160"/>
      <c r="M54" s="161"/>
      <c r="N54" s="162">
        <v>74.989999999999995</v>
      </c>
      <c r="O54" s="163">
        <f t="shared" si="2"/>
        <v>0</v>
      </c>
    </row>
    <row r="55" spans="1:15" x14ac:dyDescent="0.3">
      <c r="A55" s="78"/>
      <c r="B55" s="155" t="s">
        <v>146</v>
      </c>
      <c r="C55" s="164" t="s">
        <v>256</v>
      </c>
      <c r="D55" s="157"/>
      <c r="E55" s="158"/>
      <c r="F55" s="158"/>
      <c r="G55" s="158"/>
      <c r="H55" s="158"/>
      <c r="I55" s="158"/>
      <c r="J55" s="158"/>
      <c r="K55" s="159"/>
      <c r="L55" s="160"/>
      <c r="M55" s="161"/>
      <c r="N55" s="162">
        <v>74.989999999999995</v>
      </c>
      <c r="O55" s="163">
        <f t="shared" si="2"/>
        <v>0</v>
      </c>
    </row>
    <row r="56" spans="1:15" x14ac:dyDescent="0.3">
      <c r="A56" s="78"/>
      <c r="B56" s="155" t="s">
        <v>148</v>
      </c>
      <c r="C56" s="164" t="s">
        <v>257</v>
      </c>
      <c r="D56" s="157"/>
      <c r="E56" s="158"/>
      <c r="F56" s="158"/>
      <c r="G56" s="158"/>
      <c r="H56" s="158"/>
      <c r="I56" s="158"/>
      <c r="J56" s="158"/>
      <c r="K56" s="159"/>
      <c r="L56" s="160"/>
      <c r="M56" s="161"/>
      <c r="N56" s="162">
        <v>74.989999999999995</v>
      </c>
      <c r="O56" s="163">
        <f t="shared" si="2"/>
        <v>0</v>
      </c>
    </row>
    <row r="57" spans="1:15" x14ac:dyDescent="0.3">
      <c r="A57" s="78"/>
      <c r="B57" s="155" t="s">
        <v>150</v>
      </c>
      <c r="C57" s="164" t="s">
        <v>258</v>
      </c>
      <c r="D57" s="157"/>
      <c r="E57" s="158"/>
      <c r="F57" s="158"/>
      <c r="G57" s="158"/>
      <c r="H57" s="158"/>
      <c r="I57" s="158"/>
      <c r="J57" s="158"/>
      <c r="K57" s="159"/>
      <c r="L57" s="160"/>
      <c r="M57" s="161"/>
      <c r="N57" s="162">
        <v>74.989999999999995</v>
      </c>
      <c r="O57" s="163">
        <f t="shared" si="2"/>
        <v>0</v>
      </c>
    </row>
    <row r="58" spans="1:15" x14ac:dyDescent="0.3">
      <c r="A58" s="78"/>
      <c r="B58" s="155" t="s">
        <v>252</v>
      </c>
      <c r="C58" s="164" t="s">
        <v>259</v>
      </c>
      <c r="D58" s="157"/>
      <c r="E58" s="158"/>
      <c r="F58" s="158"/>
      <c r="G58" s="158"/>
      <c r="H58" s="158"/>
      <c r="I58" s="158"/>
      <c r="J58" s="158"/>
      <c r="K58" s="159"/>
      <c r="L58" s="160"/>
      <c r="M58" s="161"/>
      <c r="N58" s="162">
        <v>74.989999999999995</v>
      </c>
      <c r="O58" s="163">
        <f t="shared" si="2"/>
        <v>0</v>
      </c>
    </row>
    <row r="59" spans="1:15" x14ac:dyDescent="0.3">
      <c r="A59" s="78"/>
      <c r="B59" s="155" t="s">
        <v>152</v>
      </c>
      <c r="C59" s="164" t="s">
        <v>260</v>
      </c>
      <c r="D59" s="157"/>
      <c r="E59" s="158"/>
      <c r="F59" s="158"/>
      <c r="G59" s="158"/>
      <c r="H59" s="158"/>
      <c r="I59" s="158"/>
      <c r="J59" s="158"/>
      <c r="K59" s="159"/>
      <c r="L59" s="160"/>
      <c r="M59" s="161"/>
      <c r="N59" s="162">
        <v>74.989999999999995</v>
      </c>
      <c r="O59" s="163">
        <f t="shared" si="2"/>
        <v>0</v>
      </c>
    </row>
    <row r="60" spans="1:15" x14ac:dyDescent="0.3">
      <c r="A60" s="78"/>
      <c r="B60" s="155" t="s">
        <v>131</v>
      </c>
      <c r="C60" s="164" t="s">
        <v>161</v>
      </c>
      <c r="D60" s="157"/>
      <c r="E60" s="158"/>
      <c r="F60" s="158"/>
      <c r="G60" s="158"/>
      <c r="H60" s="158"/>
      <c r="I60" s="158"/>
      <c r="J60" s="158"/>
      <c r="K60" s="159"/>
      <c r="L60" s="160"/>
      <c r="M60" s="161"/>
      <c r="N60" s="162">
        <v>74.989999999999995</v>
      </c>
      <c r="O60" s="163">
        <f t="shared" si="2"/>
        <v>0</v>
      </c>
    </row>
    <row r="61" spans="1:15" x14ac:dyDescent="0.3">
      <c r="A61" s="78"/>
      <c r="B61" s="155" t="s">
        <v>132</v>
      </c>
      <c r="C61" s="164" t="s">
        <v>162</v>
      </c>
      <c r="D61" s="157"/>
      <c r="E61" s="158"/>
      <c r="F61" s="158"/>
      <c r="G61" s="158"/>
      <c r="H61" s="158"/>
      <c r="I61" s="158"/>
      <c r="J61" s="158"/>
      <c r="K61" s="159"/>
      <c r="L61" s="160"/>
      <c r="M61" s="161"/>
      <c r="N61" s="162">
        <v>74.989999999999995</v>
      </c>
      <c r="O61" s="163">
        <f t="shared" si="2"/>
        <v>0</v>
      </c>
    </row>
    <row r="62" spans="1:15" x14ac:dyDescent="0.3">
      <c r="B62" s="104"/>
      <c r="C62" s="105"/>
      <c r="D62" s="93"/>
      <c r="E62" s="93"/>
      <c r="F62" s="93"/>
      <c r="G62" s="93"/>
      <c r="H62" s="93"/>
      <c r="I62" s="93"/>
      <c r="J62" s="93"/>
      <c r="K62" s="103"/>
      <c r="M62" s="75"/>
      <c r="N62" s="101"/>
      <c r="O62" s="102"/>
    </row>
    <row r="63" spans="1:15" x14ac:dyDescent="0.3">
      <c r="A63" s="78">
        <v>1</v>
      </c>
      <c r="B63" s="91" t="s">
        <v>221</v>
      </c>
      <c r="D63" s="96">
        <v>1</v>
      </c>
      <c r="E63" s="97"/>
      <c r="F63" s="97">
        <f>$H$14</f>
        <v>0</v>
      </c>
      <c r="G63" s="97"/>
      <c r="H63" s="97">
        <f>D63*F63</f>
        <v>0</v>
      </c>
      <c r="I63" s="97"/>
      <c r="J63" s="97">
        <f>ROUNDUP((H63*((9*11.5)/(36*54))),0)</f>
        <v>0</v>
      </c>
      <c r="K63" s="98" t="s">
        <v>35</v>
      </c>
      <c r="M63" s="75"/>
      <c r="N63" s="77"/>
      <c r="O63" s="100"/>
    </row>
    <row r="64" spans="1:15" ht="15" customHeight="1" x14ac:dyDescent="0.3">
      <c r="A64" s="78"/>
      <c r="B64" s="79" t="s">
        <v>8</v>
      </c>
      <c r="D64" s="107"/>
      <c r="E64" s="93"/>
      <c r="F64" s="93"/>
      <c r="G64" s="93"/>
      <c r="H64" s="93"/>
      <c r="I64" s="93"/>
      <c r="J64" s="93"/>
      <c r="K64" s="103"/>
      <c r="M64" s="75"/>
      <c r="N64" s="77"/>
      <c r="O64" s="100"/>
    </row>
    <row r="65" spans="1:15" ht="15.75" x14ac:dyDescent="0.3">
      <c r="A65" s="78"/>
      <c r="B65" s="50" t="s">
        <v>10</v>
      </c>
      <c r="C65" s="173" t="s">
        <v>32</v>
      </c>
      <c r="D65" s="107"/>
      <c r="E65" s="93"/>
      <c r="F65" s="93"/>
      <c r="G65" s="93"/>
      <c r="H65" s="93"/>
      <c r="I65" s="93"/>
      <c r="J65" s="93"/>
      <c r="K65" s="103"/>
      <c r="M65" s="71"/>
      <c r="N65" s="76">
        <v>3.95</v>
      </c>
      <c r="O65" s="99">
        <f>M65*N65</f>
        <v>0</v>
      </c>
    </row>
    <row r="66" spans="1:15" ht="15.75" x14ac:dyDescent="0.3">
      <c r="A66" s="78"/>
      <c r="B66" s="50" t="s">
        <v>11</v>
      </c>
      <c r="C66" s="173" t="s">
        <v>33</v>
      </c>
      <c r="D66" s="107"/>
      <c r="E66" s="93"/>
      <c r="F66" s="93"/>
      <c r="G66" s="93"/>
      <c r="H66" s="93"/>
      <c r="I66" s="93"/>
      <c r="J66" s="93"/>
      <c r="K66" s="103"/>
      <c r="M66" s="71"/>
      <c r="N66" s="76">
        <v>79.95</v>
      </c>
      <c r="O66" s="99">
        <f>M66*N66</f>
        <v>0</v>
      </c>
    </row>
    <row r="67" spans="1:15" x14ac:dyDescent="0.3">
      <c r="A67" s="78"/>
      <c r="B67" s="50"/>
      <c r="C67" s="131"/>
      <c r="D67" s="107"/>
      <c r="E67" s="93"/>
      <c r="F67" s="93"/>
      <c r="G67" s="93"/>
      <c r="H67" s="93"/>
      <c r="I67" s="93"/>
      <c r="J67" s="93"/>
      <c r="K67" s="103"/>
      <c r="M67" s="75"/>
      <c r="N67" s="101"/>
      <c r="O67" s="102"/>
    </row>
    <row r="68" spans="1:15" ht="16.5" x14ac:dyDescent="0.3">
      <c r="A68" s="94">
        <v>1</v>
      </c>
      <c r="B68" s="80" t="s">
        <v>164</v>
      </c>
      <c r="C68" s="106"/>
      <c r="D68" s="96">
        <v>1</v>
      </c>
      <c r="E68" s="97"/>
      <c r="F68" s="97">
        <f>$H$14</f>
        <v>0</v>
      </c>
      <c r="G68" s="97"/>
      <c r="H68" s="97">
        <f>D68*F68</f>
        <v>0</v>
      </c>
      <c r="I68" s="97"/>
      <c r="J68" s="97">
        <f>ROUNDUP((H68*((4*20)/(36*20))),0)</f>
        <v>0</v>
      </c>
      <c r="K68" s="98" t="s">
        <v>35</v>
      </c>
      <c r="L68" s="120"/>
      <c r="M68" s="75"/>
      <c r="N68" s="77"/>
      <c r="O68" s="100"/>
    </row>
    <row r="69" spans="1:15" ht="16.5" x14ac:dyDescent="0.3">
      <c r="A69" s="81"/>
      <c r="B69" s="79" t="s">
        <v>163</v>
      </c>
      <c r="C69" s="176" t="s">
        <v>126</v>
      </c>
      <c r="D69" s="107"/>
      <c r="E69" s="93"/>
      <c r="F69" s="93"/>
      <c r="G69" s="93"/>
      <c r="H69" s="93"/>
      <c r="I69" s="93"/>
      <c r="J69" s="93"/>
      <c r="K69" s="103"/>
      <c r="L69" s="120"/>
      <c r="M69" s="86"/>
      <c r="N69" s="85">
        <v>3.99</v>
      </c>
      <c r="O69" s="99">
        <f>M69*N69</f>
        <v>0</v>
      </c>
    </row>
    <row r="70" spans="1:15" x14ac:dyDescent="0.3">
      <c r="A70" s="78"/>
      <c r="B70" s="50"/>
      <c r="C70" s="131"/>
      <c r="D70" s="107"/>
      <c r="E70" s="93"/>
      <c r="F70" s="93"/>
      <c r="G70" s="93"/>
      <c r="H70" s="93"/>
      <c r="I70" s="93"/>
      <c r="J70" s="93"/>
      <c r="K70" s="103"/>
      <c r="M70" s="87"/>
      <c r="N70" s="83"/>
      <c r="O70" s="84"/>
    </row>
    <row r="71" spans="1:15" s="90" customFormat="1" x14ac:dyDescent="0.3">
      <c r="A71" s="94">
        <v>2.5</v>
      </c>
      <c r="B71" s="95" t="s">
        <v>236</v>
      </c>
      <c r="C71" s="106"/>
      <c r="D71" s="96">
        <v>1</v>
      </c>
      <c r="E71" s="97"/>
      <c r="F71" s="97">
        <f>$H$14</f>
        <v>0</v>
      </c>
      <c r="G71" s="97"/>
      <c r="H71" s="97">
        <f>D71*F71</f>
        <v>0</v>
      </c>
      <c r="I71" s="97"/>
      <c r="J71" s="97">
        <f>ROUNDUP((H71*2.5),0)</f>
        <v>0</v>
      </c>
      <c r="K71" s="98" t="s">
        <v>35</v>
      </c>
      <c r="M71" s="41"/>
      <c r="N71" s="133"/>
      <c r="O71" s="134"/>
    </row>
    <row r="72" spans="1:15" s="90" customFormat="1" x14ac:dyDescent="0.3">
      <c r="A72" s="81"/>
      <c r="B72" s="79" t="s">
        <v>227</v>
      </c>
      <c r="C72" s="92"/>
      <c r="D72" s="107"/>
      <c r="E72" s="93"/>
      <c r="F72" s="93"/>
      <c r="G72" s="93"/>
      <c r="H72" s="93"/>
      <c r="I72" s="93"/>
      <c r="J72" s="93"/>
      <c r="K72" s="103"/>
      <c r="M72" s="34"/>
      <c r="N72" s="135"/>
      <c r="O72" s="136"/>
    </row>
    <row r="73" spans="1:15" s="90" customFormat="1" ht="15.75" x14ac:dyDescent="0.3">
      <c r="A73" s="81"/>
      <c r="B73" s="50" t="s">
        <v>228</v>
      </c>
      <c r="C73" s="173" t="s">
        <v>229</v>
      </c>
      <c r="D73" s="107"/>
      <c r="E73" s="93"/>
      <c r="F73" s="93"/>
      <c r="G73" s="93"/>
      <c r="H73" s="93"/>
      <c r="I73" s="93"/>
      <c r="J73" s="93"/>
      <c r="K73" s="103"/>
      <c r="M73" s="71"/>
      <c r="N73" s="137">
        <v>20</v>
      </c>
      <c r="O73" s="138">
        <f>M73*N73</f>
        <v>0</v>
      </c>
    </row>
    <row r="74" spans="1:15" s="90" customFormat="1" ht="15.75" x14ac:dyDescent="0.3">
      <c r="A74" s="81"/>
      <c r="B74" s="104" t="s">
        <v>230</v>
      </c>
      <c r="C74" s="173" t="s">
        <v>231</v>
      </c>
      <c r="D74" s="107"/>
      <c r="E74" s="93"/>
      <c r="F74" s="93"/>
      <c r="G74" s="93"/>
      <c r="H74" s="93"/>
      <c r="I74" s="93"/>
      <c r="J74" s="93"/>
      <c r="K74" s="103"/>
      <c r="M74" s="71"/>
      <c r="N74" s="137">
        <v>20</v>
      </c>
      <c r="O74" s="138">
        <f>M74*N74</f>
        <v>0</v>
      </c>
    </row>
    <row r="75" spans="1:15" s="90" customFormat="1" ht="15.75" x14ac:dyDescent="0.3">
      <c r="A75" s="81"/>
      <c r="B75" s="50" t="s">
        <v>232</v>
      </c>
      <c r="C75" s="173" t="s">
        <v>233</v>
      </c>
      <c r="D75" s="107"/>
      <c r="E75" s="93"/>
      <c r="F75" s="93"/>
      <c r="G75" s="93"/>
      <c r="H75" s="93"/>
      <c r="I75" s="93"/>
      <c r="J75" s="93"/>
      <c r="K75" s="103"/>
      <c r="M75" s="71"/>
      <c r="N75" s="137">
        <v>3</v>
      </c>
      <c r="O75" s="138">
        <f>M75*N75</f>
        <v>0</v>
      </c>
    </row>
    <row r="76" spans="1:15" s="90" customFormat="1" ht="15.75" x14ac:dyDescent="0.3">
      <c r="A76" s="81"/>
      <c r="B76" s="104" t="s">
        <v>234</v>
      </c>
      <c r="C76" s="173" t="s">
        <v>235</v>
      </c>
      <c r="D76" s="107"/>
      <c r="E76" s="93"/>
      <c r="F76" s="93"/>
      <c r="G76" s="93"/>
      <c r="H76" s="93"/>
      <c r="I76" s="93"/>
      <c r="J76" s="93"/>
      <c r="K76" s="103"/>
      <c r="M76" s="71"/>
      <c r="N76" s="137">
        <v>3</v>
      </c>
      <c r="O76" s="138">
        <f>M76*N76</f>
        <v>0</v>
      </c>
    </row>
    <row r="77" spans="1:15" s="90" customFormat="1" x14ac:dyDescent="0.3">
      <c r="A77" s="81"/>
      <c r="B77" s="104"/>
      <c r="C77" s="131"/>
      <c r="D77" s="107"/>
      <c r="E77" s="93"/>
      <c r="F77" s="93"/>
      <c r="G77" s="93"/>
      <c r="H77" s="93"/>
      <c r="I77" s="93"/>
      <c r="J77" s="93"/>
      <c r="K77" s="103"/>
      <c r="M77" s="110"/>
      <c r="N77" s="139"/>
      <c r="O77" s="140"/>
    </row>
    <row r="78" spans="1:15" x14ac:dyDescent="0.3">
      <c r="A78" s="78">
        <v>1</v>
      </c>
      <c r="B78" s="91" t="s">
        <v>215</v>
      </c>
      <c r="C78" s="106" t="s">
        <v>165</v>
      </c>
      <c r="D78" s="96">
        <v>1</v>
      </c>
      <c r="E78" s="97"/>
      <c r="F78" s="97">
        <f>$H$14</f>
        <v>0</v>
      </c>
      <c r="G78" s="97"/>
      <c r="H78" s="97">
        <f>D78*F78</f>
        <v>0</v>
      </c>
      <c r="I78" s="97"/>
      <c r="J78" s="97">
        <f>H78</f>
        <v>0</v>
      </c>
      <c r="K78" s="98" t="s">
        <v>35</v>
      </c>
      <c r="M78" s="75"/>
      <c r="N78" s="77"/>
      <c r="O78" s="100"/>
    </row>
    <row r="79" spans="1:15" s="69" customFormat="1" x14ac:dyDescent="0.3">
      <c r="A79" s="78"/>
      <c r="B79" s="165" t="s">
        <v>56</v>
      </c>
      <c r="C79" s="166" t="s">
        <v>261</v>
      </c>
      <c r="D79" s="167"/>
      <c r="E79" s="168"/>
      <c r="F79" s="168"/>
      <c r="G79" s="168"/>
      <c r="H79" s="168"/>
      <c r="I79" s="168"/>
      <c r="J79" s="168"/>
      <c r="K79" s="169"/>
      <c r="L79" s="160"/>
      <c r="M79" s="170"/>
      <c r="N79" s="162">
        <v>2.5</v>
      </c>
      <c r="O79" s="163">
        <f>M79*N79</f>
        <v>0</v>
      </c>
    </row>
    <row r="80" spans="1:15" s="90" customFormat="1" x14ac:dyDescent="0.3">
      <c r="A80" s="78"/>
      <c r="B80" s="165" t="s">
        <v>78</v>
      </c>
      <c r="C80" s="166" t="s">
        <v>262</v>
      </c>
      <c r="D80" s="171"/>
      <c r="E80" s="168"/>
      <c r="F80" s="168"/>
      <c r="G80" s="168"/>
      <c r="H80" s="168"/>
      <c r="I80" s="168"/>
      <c r="J80" s="168"/>
      <c r="K80" s="169"/>
      <c r="L80" s="160"/>
      <c r="M80" s="170"/>
      <c r="N80" s="162">
        <v>2.5</v>
      </c>
      <c r="O80" s="163">
        <f>M80*N80</f>
        <v>0</v>
      </c>
    </row>
    <row r="81" spans="1:17" s="90" customFormat="1" x14ac:dyDescent="0.3">
      <c r="A81" s="78"/>
      <c r="B81" s="165" t="s">
        <v>39</v>
      </c>
      <c r="C81" s="166" t="s">
        <v>263</v>
      </c>
      <c r="D81" s="167"/>
      <c r="E81" s="168"/>
      <c r="F81" s="168"/>
      <c r="G81" s="168"/>
      <c r="H81" s="168"/>
      <c r="I81" s="168"/>
      <c r="J81" s="168"/>
      <c r="K81" s="169"/>
      <c r="L81" s="160"/>
      <c r="M81" s="170"/>
      <c r="N81" s="162">
        <v>2.5</v>
      </c>
      <c r="O81" s="163">
        <f>M81*N81</f>
        <v>0</v>
      </c>
    </row>
    <row r="82" spans="1:17" s="69" customFormat="1" x14ac:dyDescent="0.3">
      <c r="A82" s="78"/>
      <c r="B82" s="172" t="s">
        <v>65</v>
      </c>
      <c r="C82" s="166" t="s">
        <v>264</v>
      </c>
      <c r="D82" s="167"/>
      <c r="E82" s="168"/>
      <c r="F82" s="168"/>
      <c r="G82" s="168"/>
      <c r="H82" s="168"/>
      <c r="I82" s="168"/>
      <c r="J82" s="168"/>
      <c r="K82" s="169"/>
      <c r="L82" s="160"/>
      <c r="M82" s="170"/>
      <c r="N82" s="162">
        <v>2.5</v>
      </c>
      <c r="O82" s="163">
        <f>M82*N82</f>
        <v>0</v>
      </c>
    </row>
    <row r="83" spans="1:17" s="69" customFormat="1" x14ac:dyDescent="0.3">
      <c r="A83" s="78"/>
      <c r="B83" s="165" t="s">
        <v>53</v>
      </c>
      <c r="C83" s="166" t="s">
        <v>265</v>
      </c>
      <c r="D83" s="167"/>
      <c r="E83" s="168"/>
      <c r="F83" s="168"/>
      <c r="G83" s="168"/>
      <c r="H83" s="168"/>
      <c r="I83" s="168"/>
      <c r="J83" s="168"/>
      <c r="K83" s="169"/>
      <c r="L83" s="160"/>
      <c r="M83" s="170"/>
      <c r="N83" s="162">
        <v>2.5</v>
      </c>
      <c r="O83" s="163">
        <f t="shared" ref="O83:O92" si="3">M83*N83</f>
        <v>0</v>
      </c>
    </row>
    <row r="84" spans="1:17" s="69" customFormat="1" x14ac:dyDescent="0.3">
      <c r="A84" s="78"/>
      <c r="B84" s="165" t="s">
        <v>74</v>
      </c>
      <c r="C84" s="166" t="s">
        <v>266</v>
      </c>
      <c r="D84" s="167"/>
      <c r="E84" s="168"/>
      <c r="F84" s="168"/>
      <c r="G84" s="168"/>
      <c r="H84" s="168"/>
      <c r="I84" s="168"/>
      <c r="J84" s="168"/>
      <c r="K84" s="169"/>
      <c r="L84" s="160"/>
      <c r="M84" s="170"/>
      <c r="N84" s="162">
        <v>2.5</v>
      </c>
      <c r="O84" s="163">
        <f t="shared" si="3"/>
        <v>0</v>
      </c>
    </row>
    <row r="85" spans="1:17" s="69" customFormat="1" x14ac:dyDescent="0.3">
      <c r="A85" s="78"/>
      <c r="B85" s="172" t="s">
        <v>43</v>
      </c>
      <c r="C85" s="166" t="s">
        <v>267</v>
      </c>
      <c r="D85" s="167"/>
      <c r="E85" s="168"/>
      <c r="F85" s="168"/>
      <c r="G85" s="168"/>
      <c r="H85" s="168"/>
      <c r="I85" s="168"/>
      <c r="J85" s="168"/>
      <c r="K85" s="169"/>
      <c r="L85" s="160"/>
      <c r="M85" s="170"/>
      <c r="N85" s="162">
        <v>2.5</v>
      </c>
      <c r="O85" s="163">
        <f t="shared" si="3"/>
        <v>0</v>
      </c>
    </row>
    <row r="86" spans="1:17" s="69" customFormat="1" x14ac:dyDescent="0.3">
      <c r="A86" s="78"/>
      <c r="B86" s="172" t="s">
        <v>69</v>
      </c>
      <c r="C86" s="166" t="s">
        <v>268</v>
      </c>
      <c r="D86" s="167"/>
      <c r="E86" s="168"/>
      <c r="F86" s="168"/>
      <c r="G86" s="168"/>
      <c r="H86" s="168"/>
      <c r="I86" s="168"/>
      <c r="J86" s="168"/>
      <c r="K86" s="169"/>
      <c r="L86" s="160"/>
      <c r="M86" s="170"/>
      <c r="N86" s="162">
        <v>2.5</v>
      </c>
      <c r="O86" s="163">
        <f t="shared" si="3"/>
        <v>0</v>
      </c>
    </row>
    <row r="87" spans="1:17" s="69" customFormat="1" x14ac:dyDescent="0.3">
      <c r="A87" s="78"/>
      <c r="B87" s="172" t="s">
        <v>64</v>
      </c>
      <c r="C87" s="166" t="s">
        <v>269</v>
      </c>
      <c r="D87" s="167"/>
      <c r="E87" s="168"/>
      <c r="F87" s="168"/>
      <c r="G87" s="168"/>
      <c r="H87" s="168"/>
      <c r="I87" s="168"/>
      <c r="J87" s="168"/>
      <c r="K87" s="169"/>
      <c r="L87" s="160"/>
      <c r="M87" s="170"/>
      <c r="N87" s="162">
        <v>2.5</v>
      </c>
      <c r="O87" s="163">
        <f t="shared" si="3"/>
        <v>0</v>
      </c>
    </row>
    <row r="88" spans="1:17" s="69" customFormat="1" x14ac:dyDescent="0.3">
      <c r="A88" s="78"/>
      <c r="B88" s="172" t="s">
        <v>40</v>
      </c>
      <c r="C88" s="166" t="s">
        <v>270</v>
      </c>
      <c r="D88" s="171"/>
      <c r="E88" s="168"/>
      <c r="F88" s="168"/>
      <c r="G88" s="168"/>
      <c r="H88" s="168"/>
      <c r="I88" s="168"/>
      <c r="J88" s="168"/>
      <c r="K88" s="169"/>
      <c r="L88" s="160"/>
      <c r="M88" s="170"/>
      <c r="N88" s="162">
        <v>2.5</v>
      </c>
      <c r="O88" s="163">
        <f t="shared" si="3"/>
        <v>0</v>
      </c>
    </row>
    <row r="89" spans="1:17" s="69" customFormat="1" x14ac:dyDescent="0.3">
      <c r="A89" s="78"/>
      <c r="B89" s="165" t="s">
        <v>83</v>
      </c>
      <c r="C89" s="166" t="s">
        <v>271</v>
      </c>
      <c r="D89" s="167"/>
      <c r="E89" s="168"/>
      <c r="F89" s="168"/>
      <c r="G89" s="168"/>
      <c r="H89" s="168"/>
      <c r="I89" s="168"/>
      <c r="J89" s="168"/>
      <c r="K89" s="169"/>
      <c r="L89" s="160"/>
      <c r="M89" s="170"/>
      <c r="N89" s="162">
        <v>2.5</v>
      </c>
      <c r="O89" s="163">
        <f>M89*N89</f>
        <v>0</v>
      </c>
    </row>
    <row r="90" spans="1:17" s="69" customFormat="1" x14ac:dyDescent="0.3">
      <c r="A90" s="78"/>
      <c r="B90" s="165" t="s">
        <v>71</v>
      </c>
      <c r="C90" s="166" t="s">
        <v>272</v>
      </c>
      <c r="D90" s="171"/>
      <c r="E90" s="168"/>
      <c r="F90" s="168"/>
      <c r="G90" s="168"/>
      <c r="H90" s="168"/>
      <c r="I90" s="168"/>
      <c r="J90" s="168"/>
      <c r="K90" s="169"/>
      <c r="L90" s="160"/>
      <c r="M90" s="170"/>
      <c r="N90" s="162">
        <v>2.5</v>
      </c>
      <c r="O90" s="163">
        <f t="shared" si="3"/>
        <v>0</v>
      </c>
    </row>
    <row r="91" spans="1:17" s="69" customFormat="1" x14ac:dyDescent="0.3">
      <c r="A91" s="78"/>
      <c r="B91" s="165" t="s">
        <v>62</v>
      </c>
      <c r="C91" s="166" t="s">
        <v>273</v>
      </c>
      <c r="D91" s="167"/>
      <c r="E91" s="168"/>
      <c r="F91" s="168"/>
      <c r="G91" s="168"/>
      <c r="H91" s="168"/>
      <c r="I91" s="168"/>
      <c r="J91" s="168"/>
      <c r="K91" s="169"/>
      <c r="L91" s="160"/>
      <c r="M91" s="170"/>
      <c r="N91" s="162">
        <v>2.5</v>
      </c>
      <c r="O91" s="163">
        <f>M91*N91</f>
        <v>0</v>
      </c>
    </row>
    <row r="92" spans="1:17" s="69" customFormat="1" x14ac:dyDescent="0.3">
      <c r="A92" s="78"/>
      <c r="B92" s="172" t="s">
        <v>37</v>
      </c>
      <c r="C92" s="166" t="s">
        <v>274</v>
      </c>
      <c r="D92" s="167"/>
      <c r="E92" s="168"/>
      <c r="F92" s="168"/>
      <c r="G92" s="168"/>
      <c r="H92" s="168"/>
      <c r="I92" s="168"/>
      <c r="J92" s="168"/>
      <c r="K92" s="169"/>
      <c r="L92" s="160"/>
      <c r="M92" s="170"/>
      <c r="N92" s="162">
        <v>2.5</v>
      </c>
      <c r="O92" s="163">
        <f t="shared" si="3"/>
        <v>0</v>
      </c>
    </row>
    <row r="93" spans="1:17" x14ac:dyDescent="0.3">
      <c r="A93" s="78"/>
      <c r="B93" s="79"/>
      <c r="D93" s="107"/>
      <c r="E93" s="93"/>
      <c r="F93" s="93"/>
      <c r="G93" s="93"/>
      <c r="H93" s="93"/>
      <c r="I93" s="93"/>
      <c r="J93" s="93"/>
      <c r="K93" s="103"/>
      <c r="M93" s="51"/>
      <c r="N93" s="70"/>
      <c r="O93" s="82"/>
    </row>
    <row r="94" spans="1:17" ht="16.5" x14ac:dyDescent="0.3">
      <c r="A94" s="94">
        <v>7</v>
      </c>
      <c r="B94" s="95" t="s">
        <v>237</v>
      </c>
      <c r="C94" s="106"/>
      <c r="D94" s="96">
        <v>1</v>
      </c>
      <c r="E94" s="97"/>
      <c r="F94" s="97">
        <f>$H$14</f>
        <v>0</v>
      </c>
      <c r="G94" s="97"/>
      <c r="H94" s="97">
        <f>D94*F94</f>
        <v>0</v>
      </c>
      <c r="I94" s="97"/>
      <c r="J94" s="97">
        <f>ROUNDUP((H94*(7/36)),0)</f>
        <v>0</v>
      </c>
      <c r="K94" s="98" t="s">
        <v>35</v>
      </c>
      <c r="L94" s="120"/>
      <c r="M94" s="111" t="s">
        <v>118</v>
      </c>
      <c r="N94" s="112"/>
      <c r="O94" s="113"/>
      <c r="P94" s="69"/>
      <c r="Q94" s="69"/>
    </row>
    <row r="95" spans="1:17" ht="16.5" x14ac:dyDescent="0.3">
      <c r="A95" s="120"/>
      <c r="B95" s="104" t="s">
        <v>118</v>
      </c>
      <c r="C95" s="105"/>
      <c r="D95" s="93"/>
      <c r="E95" s="93"/>
      <c r="F95" s="93"/>
      <c r="G95" s="93"/>
      <c r="H95" s="93"/>
      <c r="I95" s="93"/>
      <c r="J95" s="93"/>
      <c r="K95" s="103"/>
      <c r="L95" s="120"/>
      <c r="M95" s="110"/>
      <c r="N95" s="101"/>
      <c r="O95" s="102"/>
      <c r="P95" s="69"/>
      <c r="Q95" s="69"/>
    </row>
    <row r="96" spans="1:17" s="90" customFormat="1" ht="16.5" x14ac:dyDescent="0.3">
      <c r="A96" s="120"/>
      <c r="B96" s="104"/>
      <c r="C96" s="105"/>
      <c r="D96" s="93"/>
      <c r="E96" s="93"/>
      <c r="F96" s="93"/>
      <c r="G96" s="93"/>
      <c r="H96" s="93"/>
      <c r="I96" s="93"/>
      <c r="J96" s="93"/>
      <c r="K96" s="103"/>
      <c r="L96" s="120"/>
      <c r="M96" s="110"/>
      <c r="N96" s="101"/>
      <c r="O96" s="102"/>
    </row>
    <row r="97" spans="1:15" x14ac:dyDescent="0.3">
      <c r="A97" s="94">
        <v>2</v>
      </c>
      <c r="B97" s="95" t="s">
        <v>124</v>
      </c>
      <c r="C97" s="175" t="s">
        <v>125</v>
      </c>
      <c r="D97" s="96">
        <v>2</v>
      </c>
      <c r="E97" s="97"/>
      <c r="F97" s="97">
        <f>$H$14</f>
        <v>0</v>
      </c>
      <c r="G97" s="97"/>
      <c r="H97" s="97">
        <f>D97*F97</f>
        <v>0</v>
      </c>
      <c r="I97" s="97"/>
      <c r="J97" s="97"/>
      <c r="K97" s="98" t="s">
        <v>223</v>
      </c>
      <c r="M97" s="48">
        <f>'ZIPPER COLORS'!E54</f>
        <v>0</v>
      </c>
      <c r="N97" s="76">
        <v>3.5</v>
      </c>
      <c r="O97" s="99">
        <f>M97*N97</f>
        <v>0</v>
      </c>
    </row>
    <row r="98" spans="1:15" ht="15" customHeight="1" x14ac:dyDescent="0.3">
      <c r="A98" s="94"/>
      <c r="B98" s="182" t="s">
        <v>91</v>
      </c>
      <c r="C98" s="182"/>
      <c r="D98" s="107"/>
      <c r="E98" s="93"/>
      <c r="F98" s="93"/>
      <c r="G98" s="93"/>
      <c r="H98" s="93"/>
      <c r="I98" s="93"/>
      <c r="J98" s="93"/>
      <c r="K98" s="103"/>
      <c r="M98" s="197" t="s">
        <v>109</v>
      </c>
      <c r="N98" s="198"/>
      <c r="O98" s="49"/>
    </row>
    <row r="99" spans="1:15" ht="36" customHeight="1" x14ac:dyDescent="0.3">
      <c r="A99" s="94"/>
      <c r="B99" s="203" t="s">
        <v>248</v>
      </c>
      <c r="C99" s="203"/>
      <c r="D99" s="107"/>
      <c r="E99" s="93"/>
      <c r="F99" s="93"/>
      <c r="G99" s="93"/>
      <c r="H99" s="93"/>
      <c r="I99" s="93"/>
      <c r="J99" s="93"/>
      <c r="K99" s="103"/>
      <c r="M99" s="199"/>
      <c r="N99" s="200"/>
      <c r="O99" s="88"/>
    </row>
    <row r="100" spans="1:15" s="90" customFormat="1" ht="25.5" x14ac:dyDescent="0.3">
      <c r="A100" s="94"/>
      <c r="B100" s="114" t="s">
        <v>238</v>
      </c>
      <c r="C100" s="61" t="s">
        <v>216</v>
      </c>
      <c r="D100" s="107"/>
      <c r="E100" s="93"/>
      <c r="F100" s="93"/>
      <c r="G100" s="93"/>
      <c r="H100" s="93"/>
      <c r="I100" s="93"/>
      <c r="J100" s="93"/>
      <c r="K100" s="103"/>
      <c r="M100" s="71"/>
      <c r="N100" s="76">
        <v>350</v>
      </c>
      <c r="O100" s="99">
        <f t="shared" ref="O100:O102" si="4">M100*N100</f>
        <v>0</v>
      </c>
    </row>
    <row r="101" spans="1:15" s="90" customFormat="1" ht="25.5" x14ac:dyDescent="0.3">
      <c r="A101" s="94"/>
      <c r="B101" s="114" t="s">
        <v>239</v>
      </c>
      <c r="C101" s="61" t="s">
        <v>217</v>
      </c>
      <c r="D101" s="107"/>
      <c r="E101" s="93"/>
      <c r="F101" s="93"/>
      <c r="G101" s="93"/>
      <c r="H101" s="93"/>
      <c r="I101" s="93"/>
      <c r="J101" s="93"/>
      <c r="K101" s="103"/>
      <c r="M101" s="71"/>
      <c r="N101" s="76">
        <v>350</v>
      </c>
      <c r="O101" s="99">
        <f t="shared" si="4"/>
        <v>0</v>
      </c>
    </row>
    <row r="102" spans="1:15" s="90" customFormat="1" ht="25.5" x14ac:dyDescent="0.3">
      <c r="A102" s="94"/>
      <c r="B102" s="114" t="s">
        <v>240</v>
      </c>
      <c r="C102" s="61" t="s">
        <v>218</v>
      </c>
      <c r="D102" s="107"/>
      <c r="E102" s="93"/>
      <c r="F102" s="93"/>
      <c r="G102" s="93"/>
      <c r="H102" s="93"/>
      <c r="I102" s="93"/>
      <c r="J102" s="93"/>
      <c r="K102" s="103"/>
      <c r="M102" s="71"/>
      <c r="N102" s="76">
        <v>350</v>
      </c>
      <c r="O102" s="99">
        <f t="shared" si="4"/>
        <v>0</v>
      </c>
    </row>
    <row r="103" spans="1:15" s="90" customFormat="1" x14ac:dyDescent="0.3">
      <c r="A103" s="94"/>
      <c r="B103" s="114"/>
      <c r="C103" s="114"/>
      <c r="D103" s="107"/>
      <c r="E103" s="93"/>
      <c r="F103" s="93"/>
      <c r="G103" s="93"/>
      <c r="H103" s="93"/>
      <c r="I103" s="93"/>
      <c r="J103" s="93"/>
      <c r="K103" s="103"/>
      <c r="M103" s="117"/>
      <c r="N103" s="118"/>
      <c r="O103" s="88"/>
    </row>
    <row r="104" spans="1:15" ht="18" x14ac:dyDescent="0.35">
      <c r="A104" s="33" t="s">
        <v>102</v>
      </c>
      <c r="K104" s="92"/>
      <c r="M104" s="34"/>
      <c r="N104" s="141"/>
      <c r="O104" s="142"/>
    </row>
    <row r="105" spans="1:15" x14ac:dyDescent="0.3">
      <c r="B105" s="91" t="s">
        <v>99</v>
      </c>
      <c r="C105" s="174" t="s">
        <v>101</v>
      </c>
      <c r="K105" s="92"/>
      <c r="M105" s="108"/>
      <c r="N105" s="143">
        <v>9.9499999999999993</v>
      </c>
      <c r="O105" s="138">
        <f>M105*N105</f>
        <v>0</v>
      </c>
    </row>
    <row r="106" spans="1:15" x14ac:dyDescent="0.3">
      <c r="B106" s="91"/>
      <c r="C106" s="131"/>
      <c r="K106" s="92"/>
      <c r="M106" s="54"/>
      <c r="N106" s="144"/>
      <c r="O106" s="140"/>
    </row>
    <row r="107" spans="1:15" ht="15.75" x14ac:dyDescent="0.3">
      <c r="B107" s="91" t="s">
        <v>241</v>
      </c>
      <c r="C107" s="173" t="s">
        <v>105</v>
      </c>
      <c r="D107" s="109" t="s">
        <v>103</v>
      </c>
      <c r="K107" s="92"/>
      <c r="M107" s="108"/>
      <c r="N107" s="145">
        <v>2</v>
      </c>
      <c r="O107" s="138">
        <f>M107*N107</f>
        <v>0</v>
      </c>
    </row>
    <row r="108" spans="1:15" x14ac:dyDescent="0.3">
      <c r="K108" s="92"/>
      <c r="M108" s="53"/>
      <c r="N108" s="146"/>
      <c r="O108" s="147"/>
    </row>
    <row r="109" spans="1:15" x14ac:dyDescent="0.3">
      <c r="B109" s="91" t="s">
        <v>242</v>
      </c>
      <c r="C109" s="174" t="s">
        <v>106</v>
      </c>
      <c r="D109" s="109" t="s">
        <v>103</v>
      </c>
      <c r="K109" s="92"/>
      <c r="M109" s="108"/>
      <c r="N109" s="145">
        <v>5.25</v>
      </c>
      <c r="O109" s="138">
        <f>M109*N109</f>
        <v>0</v>
      </c>
    </row>
    <row r="110" spans="1:15" x14ac:dyDescent="0.3">
      <c r="B110" s="91"/>
      <c r="D110" s="109"/>
      <c r="K110" s="92"/>
      <c r="M110" s="53"/>
      <c r="N110" s="146"/>
      <c r="O110" s="147"/>
    </row>
    <row r="111" spans="1:15" x14ac:dyDescent="0.3">
      <c r="B111" s="91" t="s">
        <v>100</v>
      </c>
      <c r="C111" s="174" t="s">
        <v>107</v>
      </c>
      <c r="D111" s="109" t="s">
        <v>103</v>
      </c>
      <c r="K111" s="92"/>
      <c r="M111" s="108"/>
      <c r="N111" s="145">
        <v>8</v>
      </c>
      <c r="O111" s="138">
        <f>M111*N111</f>
        <v>0</v>
      </c>
    </row>
    <row r="112" spans="1:15" x14ac:dyDescent="0.3">
      <c r="B112" s="91"/>
      <c r="D112" s="109"/>
      <c r="K112" s="92"/>
      <c r="M112" s="53"/>
      <c r="N112" s="146"/>
      <c r="O112" s="147"/>
    </row>
    <row r="113" spans="1:15" ht="15.75" x14ac:dyDescent="0.3">
      <c r="B113" s="91" t="s">
        <v>243</v>
      </c>
      <c r="C113" s="176" t="s">
        <v>134</v>
      </c>
      <c r="D113" s="109" t="s">
        <v>103</v>
      </c>
      <c r="K113" s="92"/>
      <c r="M113" s="71"/>
      <c r="N113" s="148">
        <v>22.95</v>
      </c>
      <c r="O113" s="138">
        <f>M113*N113</f>
        <v>0</v>
      </c>
    </row>
    <row r="114" spans="1:15" s="90" customFormat="1" x14ac:dyDescent="0.3">
      <c r="B114" s="91"/>
      <c r="C114" s="92"/>
      <c r="D114" s="109"/>
      <c r="K114" s="92"/>
      <c r="M114" s="110"/>
      <c r="N114" s="149"/>
      <c r="O114" s="140"/>
    </row>
    <row r="115" spans="1:15" s="90" customFormat="1" ht="15.75" x14ac:dyDescent="0.3">
      <c r="B115" s="91" t="s">
        <v>244</v>
      </c>
      <c r="C115" s="176" t="s">
        <v>133</v>
      </c>
      <c r="D115" s="109" t="s">
        <v>103</v>
      </c>
      <c r="K115" s="92"/>
      <c r="M115" s="71"/>
      <c r="N115" s="148">
        <v>7.95</v>
      </c>
      <c r="O115" s="138">
        <f>M115*N115</f>
        <v>0</v>
      </c>
    </row>
    <row r="116" spans="1:15" s="90" customFormat="1" x14ac:dyDescent="0.3">
      <c r="B116" s="91"/>
      <c r="C116" s="92"/>
      <c r="D116" s="109"/>
      <c r="K116" s="92"/>
      <c r="M116" s="53"/>
      <c r="N116" s="146"/>
      <c r="O116" s="147"/>
    </row>
    <row r="117" spans="1:15" s="90" customFormat="1" x14ac:dyDescent="0.3">
      <c r="B117" s="91" t="s">
        <v>104</v>
      </c>
      <c r="C117" s="174" t="s">
        <v>108</v>
      </c>
      <c r="D117" s="109" t="s">
        <v>103</v>
      </c>
      <c r="K117" s="92"/>
      <c r="M117" s="71"/>
      <c r="N117" s="145">
        <v>5.75</v>
      </c>
      <c r="O117" s="138">
        <f>M117*N117</f>
        <v>0</v>
      </c>
    </row>
    <row r="118" spans="1:15" x14ac:dyDescent="0.3">
      <c r="B118" s="91"/>
      <c r="C118" s="131"/>
      <c r="D118" s="109"/>
      <c r="K118" s="92"/>
      <c r="M118" s="51"/>
      <c r="N118" s="153"/>
      <c r="O118" s="154"/>
    </row>
    <row r="119" spans="1:15" x14ac:dyDescent="0.3">
      <c r="B119" s="91" t="s">
        <v>112</v>
      </c>
      <c r="C119" s="131" t="s">
        <v>117</v>
      </c>
      <c r="D119" s="109" t="s">
        <v>114</v>
      </c>
      <c r="K119" s="92"/>
      <c r="M119" s="108"/>
      <c r="N119" s="145">
        <v>0</v>
      </c>
      <c r="O119" s="138">
        <f>M119*N119</f>
        <v>0</v>
      </c>
    </row>
    <row r="120" spans="1:15" x14ac:dyDescent="0.3">
      <c r="B120" s="91"/>
      <c r="D120" s="109"/>
      <c r="K120" s="92"/>
      <c r="M120" s="53"/>
      <c r="N120" s="146"/>
      <c r="O120" s="147"/>
    </row>
    <row r="121" spans="1:15" x14ac:dyDescent="0.3">
      <c r="B121" s="91" t="s">
        <v>113</v>
      </c>
      <c r="C121" s="215" t="s">
        <v>116</v>
      </c>
      <c r="D121" s="109" t="s">
        <v>115</v>
      </c>
      <c r="K121" s="92"/>
      <c r="M121" s="71"/>
      <c r="N121" s="145">
        <v>0</v>
      </c>
      <c r="O121" s="138">
        <f>M121*N121</f>
        <v>0</v>
      </c>
    </row>
    <row r="122" spans="1:15" x14ac:dyDescent="0.3">
      <c r="K122" s="92"/>
      <c r="M122" s="204" t="s">
        <v>9</v>
      </c>
      <c r="N122" s="205"/>
      <c r="O122" s="150">
        <f>SUM(O18:O121)</f>
        <v>0</v>
      </c>
    </row>
    <row r="123" spans="1:15" x14ac:dyDescent="0.3">
      <c r="A123" s="206" t="s">
        <v>29</v>
      </c>
      <c r="B123" s="206"/>
      <c r="C123" s="206"/>
      <c r="D123" s="206"/>
      <c r="E123" s="56"/>
      <c r="F123" s="207" t="s">
        <v>30</v>
      </c>
      <c r="G123" s="207"/>
      <c r="H123" s="207"/>
      <c r="I123" s="207"/>
      <c r="J123" s="207"/>
      <c r="K123" s="207"/>
      <c r="L123" s="207"/>
      <c r="M123" s="207"/>
      <c r="N123" s="207"/>
      <c r="O123" s="207"/>
    </row>
    <row r="124" spans="1:15" ht="15" customHeight="1" x14ac:dyDescent="0.3">
      <c r="A124" s="116" t="s">
        <v>22</v>
      </c>
      <c r="B124" s="190"/>
      <c r="C124" s="190"/>
      <c r="D124" s="190"/>
      <c r="E124" s="57"/>
      <c r="F124" s="58"/>
      <c r="G124" s="116" t="s">
        <v>22</v>
      </c>
      <c r="H124" s="191"/>
      <c r="I124" s="191"/>
      <c r="J124" s="191"/>
      <c r="K124" s="191"/>
      <c r="L124" s="191"/>
      <c r="M124" s="191"/>
      <c r="N124" s="191"/>
      <c r="O124" s="191"/>
    </row>
    <row r="125" spans="1:15" x14ac:dyDescent="0.3">
      <c r="A125" s="116" t="s">
        <v>28</v>
      </c>
      <c r="B125" s="177"/>
      <c r="C125" s="177"/>
      <c r="D125" s="177"/>
      <c r="E125" s="57"/>
      <c r="F125" s="58"/>
      <c r="G125" s="116" t="s">
        <v>28</v>
      </c>
      <c r="H125" s="184"/>
      <c r="I125" s="184"/>
      <c r="J125" s="184"/>
      <c r="K125" s="184"/>
      <c r="L125" s="184"/>
      <c r="M125" s="184"/>
      <c r="N125" s="184"/>
      <c r="O125" s="184"/>
    </row>
    <row r="126" spans="1:15" x14ac:dyDescent="0.3">
      <c r="A126" s="116" t="s">
        <v>23</v>
      </c>
      <c r="B126" s="177"/>
      <c r="C126" s="177"/>
      <c r="D126" s="177"/>
      <c r="E126" s="57"/>
      <c r="F126" s="58"/>
      <c r="G126" s="116" t="s">
        <v>23</v>
      </c>
      <c r="H126" s="184"/>
      <c r="I126" s="184"/>
      <c r="J126" s="184"/>
      <c r="K126" s="184"/>
      <c r="L126" s="184"/>
      <c r="M126" s="184"/>
      <c r="N126" s="184"/>
      <c r="O126" s="184"/>
    </row>
    <row r="127" spans="1:15" x14ac:dyDescent="0.3">
      <c r="A127" s="116" t="s">
        <v>24</v>
      </c>
      <c r="B127" s="177"/>
      <c r="C127" s="177"/>
      <c r="D127" s="177"/>
      <c r="E127" s="57"/>
      <c r="F127" s="58"/>
      <c r="G127" s="116" t="s">
        <v>24</v>
      </c>
      <c r="H127" s="184"/>
      <c r="I127" s="184"/>
      <c r="J127" s="184"/>
      <c r="K127" s="184"/>
      <c r="L127" s="184"/>
      <c r="M127" s="184"/>
      <c r="N127" s="184"/>
      <c r="O127" s="184"/>
    </row>
    <row r="128" spans="1:15" x14ac:dyDescent="0.3">
      <c r="A128" s="116" t="s">
        <v>25</v>
      </c>
      <c r="B128" s="177"/>
      <c r="C128" s="177"/>
      <c r="D128" s="177"/>
      <c r="E128" s="57"/>
      <c r="F128" s="58"/>
      <c r="G128" s="116" t="s">
        <v>25</v>
      </c>
      <c r="H128" s="184"/>
      <c r="I128" s="184"/>
      <c r="J128" s="184"/>
      <c r="K128" s="184"/>
      <c r="L128" s="184"/>
      <c r="M128" s="184"/>
      <c r="N128" s="184"/>
      <c r="O128" s="184"/>
    </row>
    <row r="129" spans="1:15" x14ac:dyDescent="0.3">
      <c r="A129" s="116" t="s">
        <v>26</v>
      </c>
      <c r="B129" s="183"/>
      <c r="C129" s="183"/>
      <c r="D129" s="183"/>
      <c r="E129" s="59"/>
      <c r="F129" s="58"/>
      <c r="G129" s="116" t="s">
        <v>26</v>
      </c>
      <c r="H129" s="184"/>
      <c r="I129" s="184"/>
      <c r="J129" s="184"/>
      <c r="K129" s="184"/>
      <c r="L129" s="184"/>
      <c r="M129" s="184"/>
      <c r="N129" s="184"/>
      <c r="O129" s="184"/>
    </row>
    <row r="130" spans="1:15" x14ac:dyDescent="0.3">
      <c r="A130" s="116" t="s">
        <v>98</v>
      </c>
      <c r="B130" s="183"/>
      <c r="C130" s="183"/>
      <c r="D130" s="183"/>
      <c r="F130" s="208" t="s">
        <v>98</v>
      </c>
      <c r="G130" s="208"/>
      <c r="H130" s="184"/>
      <c r="I130" s="184"/>
      <c r="J130" s="184"/>
      <c r="K130" s="184"/>
      <c r="L130" s="184"/>
      <c r="M130" s="184"/>
      <c r="N130" s="184"/>
      <c r="O130" s="184"/>
    </row>
    <row r="131" spans="1:15" ht="15" customHeight="1" x14ac:dyDescent="0.3">
      <c r="K131" s="92"/>
      <c r="N131" s="151"/>
      <c r="O131" s="152"/>
    </row>
    <row r="132" spans="1:15" ht="18" x14ac:dyDescent="0.35">
      <c r="A132" s="202" t="s">
        <v>245</v>
      </c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</row>
    <row r="133" spans="1:15" ht="35.25" customHeight="1" x14ac:dyDescent="0.35">
      <c r="A133" s="201" t="s">
        <v>246</v>
      </c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</row>
    <row r="134" spans="1:15" x14ac:dyDescent="0.3">
      <c r="A134" s="193" t="s">
        <v>97</v>
      </c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</row>
    <row r="135" spans="1:15" x14ac:dyDescent="0.3">
      <c r="K135" s="92"/>
    </row>
    <row r="136" spans="1:15" x14ac:dyDescent="0.3">
      <c r="K136" s="92"/>
    </row>
    <row r="137" spans="1:15" x14ac:dyDescent="0.3">
      <c r="K137" s="92"/>
    </row>
    <row r="138" spans="1:15" x14ac:dyDescent="0.3">
      <c r="K138" s="92"/>
    </row>
    <row r="139" spans="1:15" x14ac:dyDescent="0.3">
      <c r="K139" s="92"/>
    </row>
    <row r="140" spans="1:15" x14ac:dyDescent="0.3">
      <c r="K140" s="92"/>
    </row>
    <row r="141" spans="1:15" x14ac:dyDescent="0.3">
      <c r="K141" s="92"/>
    </row>
    <row r="142" spans="1:15" x14ac:dyDescent="0.3">
      <c r="K142" s="92"/>
    </row>
    <row r="143" spans="1:15" x14ac:dyDescent="0.3">
      <c r="K143" s="92"/>
    </row>
    <row r="144" spans="1:15" x14ac:dyDescent="0.3">
      <c r="K144" s="92"/>
    </row>
    <row r="145" spans="11:11" x14ac:dyDescent="0.3">
      <c r="K145" s="92"/>
    </row>
    <row r="146" spans="11:11" x14ac:dyDescent="0.3">
      <c r="K146" s="92"/>
    </row>
    <row r="147" spans="11:11" x14ac:dyDescent="0.3">
      <c r="K147" s="92"/>
    </row>
    <row r="148" spans="11:11" x14ac:dyDescent="0.3">
      <c r="K148" s="92"/>
    </row>
    <row r="149" spans="11:11" x14ac:dyDescent="0.3">
      <c r="K149" s="92"/>
    </row>
    <row r="150" spans="11:11" x14ac:dyDescent="0.3">
      <c r="K150" s="92"/>
    </row>
    <row r="151" spans="11:11" x14ac:dyDescent="0.3">
      <c r="K151" s="92"/>
    </row>
    <row r="152" spans="11:11" x14ac:dyDescent="0.3">
      <c r="K152" s="92"/>
    </row>
    <row r="153" spans="11:11" x14ac:dyDescent="0.3">
      <c r="K153" s="92"/>
    </row>
    <row r="154" spans="11:11" x14ac:dyDescent="0.3">
      <c r="K154" s="92"/>
    </row>
    <row r="155" spans="11:11" x14ac:dyDescent="0.3">
      <c r="K155" s="92"/>
    </row>
    <row r="156" spans="11:11" x14ac:dyDescent="0.3">
      <c r="K156" s="92"/>
    </row>
    <row r="157" spans="11:11" x14ac:dyDescent="0.3">
      <c r="K157" s="92"/>
    </row>
    <row r="158" spans="11:11" x14ac:dyDescent="0.3">
      <c r="K158" s="92"/>
    </row>
    <row r="159" spans="11:11" x14ac:dyDescent="0.3">
      <c r="K159" s="92"/>
    </row>
    <row r="160" spans="11:11" x14ac:dyDescent="0.3">
      <c r="K160" s="92"/>
    </row>
    <row r="161" spans="11:11" x14ac:dyDescent="0.3">
      <c r="K161" s="92"/>
    </row>
    <row r="162" spans="11:11" x14ac:dyDescent="0.3">
      <c r="K162" s="92"/>
    </row>
    <row r="163" spans="11:11" x14ac:dyDescent="0.3">
      <c r="K163" s="92"/>
    </row>
    <row r="164" spans="11:11" x14ac:dyDescent="0.3">
      <c r="K164" s="92"/>
    </row>
    <row r="165" spans="11:11" x14ac:dyDescent="0.3">
      <c r="K165" s="92"/>
    </row>
    <row r="166" spans="11:11" x14ac:dyDescent="0.3">
      <c r="K166" s="92"/>
    </row>
    <row r="167" spans="11:11" x14ac:dyDescent="0.3">
      <c r="K167" s="92"/>
    </row>
    <row r="168" spans="11:11" x14ac:dyDescent="0.3">
      <c r="K168" s="92"/>
    </row>
    <row r="169" spans="11:11" x14ac:dyDescent="0.3">
      <c r="K169" s="92"/>
    </row>
    <row r="170" spans="11:11" x14ac:dyDescent="0.3">
      <c r="K170" s="92"/>
    </row>
    <row r="171" spans="11:11" x14ac:dyDescent="0.3">
      <c r="K171" s="92"/>
    </row>
    <row r="172" spans="11:11" x14ac:dyDescent="0.3">
      <c r="K172" s="92"/>
    </row>
    <row r="173" spans="11:11" x14ac:dyDescent="0.3">
      <c r="K173" s="92"/>
    </row>
    <row r="174" spans="11:11" x14ac:dyDescent="0.3">
      <c r="K174" s="92"/>
    </row>
    <row r="175" spans="11:11" x14ac:dyDescent="0.3">
      <c r="K175" s="92"/>
    </row>
    <row r="176" spans="11:11" x14ac:dyDescent="0.3">
      <c r="K176" s="92"/>
    </row>
    <row r="177" spans="11:11" x14ac:dyDescent="0.3">
      <c r="K177" s="92"/>
    </row>
    <row r="178" spans="11:11" x14ac:dyDescent="0.3">
      <c r="K178" s="92"/>
    </row>
    <row r="179" spans="11:11" x14ac:dyDescent="0.3">
      <c r="K179" s="92"/>
    </row>
  </sheetData>
  <mergeCells count="31">
    <mergeCell ref="A134:O134"/>
    <mergeCell ref="M15:O15"/>
    <mergeCell ref="M98:N99"/>
    <mergeCell ref="A133:O133"/>
    <mergeCell ref="B130:D130"/>
    <mergeCell ref="H125:O125"/>
    <mergeCell ref="H126:O126"/>
    <mergeCell ref="H127:O127"/>
    <mergeCell ref="B99:C99"/>
    <mergeCell ref="M122:N122"/>
    <mergeCell ref="A123:D123"/>
    <mergeCell ref="F123:O123"/>
    <mergeCell ref="F130:G130"/>
    <mergeCell ref="A132:O132"/>
    <mergeCell ref="H130:O130"/>
    <mergeCell ref="B128:D128"/>
    <mergeCell ref="D5:I6"/>
    <mergeCell ref="K7:O8"/>
    <mergeCell ref="D12:K12"/>
    <mergeCell ref="B124:D124"/>
    <mergeCell ref="H124:O124"/>
    <mergeCell ref="D7:J8"/>
    <mergeCell ref="B125:D125"/>
    <mergeCell ref="D13:K13"/>
    <mergeCell ref="A12:B15"/>
    <mergeCell ref="B98:C98"/>
    <mergeCell ref="B129:D129"/>
    <mergeCell ref="B126:D126"/>
    <mergeCell ref="B127:D127"/>
    <mergeCell ref="H128:O128"/>
    <mergeCell ref="H129:O129"/>
  </mergeCells>
  <phoneticPr fontId="0" type="noConversion"/>
  <hyperlinks>
    <hyperlink ref="D33" r:id="rId1" display="SUP209-APPLE GREEN" xr:uid="{808D9F24-513F-42B5-81C0-5471EAF4380D}"/>
    <hyperlink ref="D34" r:id="rId2" display="SUP209-ATOM RED" xr:uid="{48096904-A5E3-448B-B1E2-D10A692C5C55}"/>
    <hyperlink ref="D35" r:id="rId3" display="SUP209-BLACK" xr:uid="{A09CEF7A-9203-4463-BE3B-475922C6C288}"/>
    <hyperlink ref="D37" r:id="rId4" display="SUP209-DANDELION" xr:uid="{315A058D-4536-4424-9F0F-1A8BCE7C8B46}"/>
    <hyperlink ref="D38" r:id="rId5" display="SUP209-LIPSTICK" xr:uid="{9974EC9C-2C2E-405B-8C43-CE077C86B093}"/>
    <hyperlink ref="D39" r:id="rId6" display="SUP209-NATURAL" xr:uid="{6A9BE8D3-2CEF-42D0-B4EE-D2B3FC2C1D59}"/>
    <hyperlink ref="D40" r:id="rId7" display="SUP209-NAVY" xr:uid="{E32E2652-31EC-49E6-AC26-E7676341BEA3}"/>
    <hyperlink ref="D41" r:id="rId8" display="SUP209-PARROT BLUE" xr:uid="{E504C6AE-62A4-4C38-860C-15217CF01B2A}"/>
    <hyperlink ref="D42" r:id="rId9" display="SUP209-PEWTER" xr:uid="{D13C1304-7CFB-4E96-9BB1-4EE548C8A29A}"/>
    <hyperlink ref="D44" r:id="rId10" display="SUP209-TAHITI" xr:uid="{2466BC79-CE9F-40B0-94CD-FE065D2AED29}"/>
    <hyperlink ref="D45" r:id="rId11" display="SUP209-TURQUOISE" xr:uid="{21154CE7-F5A2-4603-A9A0-8356D254B911}"/>
    <hyperlink ref="D46" r:id="rId12" display="SUP209-WHITE" xr:uid="{1D8F3574-7772-4895-8A0B-1042AE5A3B66}"/>
    <hyperlink ref="D36" r:id="rId13" display="SUP209-APPLE GREEN" xr:uid="{B49DC791-4CCC-47AF-A217-16D0F3F18FF3}"/>
    <hyperlink ref="D43" r:id="rId14" display="SUP209-APPLE GREEN" xr:uid="{43D8828D-F139-45C4-99CC-34C960B8A36F}"/>
    <hyperlink ref="C33" r:id="rId15" xr:uid="{A1CD9693-9375-4425-9A08-4DBA549B6840}"/>
    <hyperlink ref="C34" r:id="rId16" xr:uid="{28137DCE-7A1D-48FC-83B5-FA6D876D7457}"/>
    <hyperlink ref="C35" r:id="rId17" xr:uid="{BD7A0B08-DA14-43B0-B8D4-77E5D0F9772E}"/>
    <hyperlink ref="C37" r:id="rId18" xr:uid="{A1470B99-8340-4012-961A-19A3C81B8060}"/>
    <hyperlink ref="C38" r:id="rId19" xr:uid="{ED8ADC85-AF56-45CA-8030-5B8EDA1919FD}"/>
    <hyperlink ref="C39" r:id="rId20" xr:uid="{C0DEB825-0606-4FEF-BF89-01297B53E44F}"/>
    <hyperlink ref="C40" r:id="rId21" xr:uid="{584DD3B1-0601-4EF1-A2E3-9F6C005BBD59}"/>
    <hyperlink ref="C41" r:id="rId22" xr:uid="{1F284C96-2236-450A-B718-2AE25E9367AD}"/>
    <hyperlink ref="C42" r:id="rId23" xr:uid="{9C80657B-5297-409E-AEF0-FEFF908A6DCB}"/>
    <hyperlink ref="C44" r:id="rId24" xr:uid="{A325030D-3943-4D2D-BC59-4A5BED2CE290}"/>
    <hyperlink ref="C45" r:id="rId25" xr:uid="{770210FB-589C-4BE7-AE20-246AB0FC3B2C}"/>
    <hyperlink ref="C46" r:id="rId26" xr:uid="{E14683C0-1112-4191-9C5B-041A3D795594}"/>
    <hyperlink ref="C36" r:id="rId27" display="SUP209-APPLE GREEN" xr:uid="{01852735-ACDB-468C-9EC5-956667C95E08}"/>
    <hyperlink ref="C43" r:id="rId28" display="SUP209-APPLE GREEN" xr:uid="{E3EEBC34-28D1-425B-8C2C-77CF6935F1F2}"/>
    <hyperlink ref="C48" r:id="rId29" xr:uid="{559DE3EC-E738-44AB-BD55-B7A034CF1E66}"/>
    <hyperlink ref="C49" r:id="rId30" xr:uid="{429F2D8E-0A6E-4656-AB86-2482D44DECAC}"/>
    <hyperlink ref="C50" r:id="rId31" xr:uid="{6D1EB7A7-191C-4774-829B-6A27080CC93F}"/>
    <hyperlink ref="C53" r:id="rId32" xr:uid="{53154321-BF0B-4F09-9185-1B0402B57CEA}"/>
    <hyperlink ref="C54" r:id="rId33" xr:uid="{86E526D8-81AC-47D4-AF1A-0E4F5F788998}"/>
    <hyperlink ref="C55" r:id="rId34" xr:uid="{C543CFC9-CFC9-4F2C-9F40-2B51088FDDE2}"/>
    <hyperlink ref="C56" r:id="rId35" xr:uid="{FF11F658-2004-4FCC-8935-551CC0C6CC0C}"/>
    <hyperlink ref="C57" r:id="rId36" xr:uid="{08B94449-BE05-4FD4-B4C2-199732A1EF5B}"/>
    <hyperlink ref="C59" r:id="rId37" xr:uid="{E9FB173D-9A89-4EE8-A25C-4445ECF0C5F3}"/>
    <hyperlink ref="C61" r:id="rId38" xr:uid="{1FB297BF-6F28-4E17-9C31-81DC2C95C09C}"/>
    <hyperlink ref="C52" r:id="rId39" xr:uid="{6CAB2674-C650-4B02-9A0B-9CACD482036C}"/>
    <hyperlink ref="C60" r:id="rId40" xr:uid="{CBA43EBD-D1BF-45AE-9B7F-ADED0804D536}"/>
    <hyperlink ref="C51" r:id="rId41" display="SUP209-15YD-APPLE GR" xr:uid="{32904BF6-016D-460A-A352-FCAB63608EB2}"/>
    <hyperlink ref="C58" r:id="rId42" display="SUP209-15YD-APPLE GR" xr:uid="{E6CB3F00-5589-404E-8541-F0996C495D1B}"/>
    <hyperlink ref="C79:C89" r:id="rId43" display="SUP206-BLACK" xr:uid="{BF5EF43C-ACC0-432D-9D54-C7D0CD8EBCD1}"/>
    <hyperlink ref="C90" r:id="rId44" display="SUP206-2-TURQ" xr:uid="{AA678ACE-53DE-4FD8-91AA-6EA3F08E65F1}"/>
    <hyperlink ref="C79" r:id="rId45" display="SUP206-2-APPLGREEN" xr:uid="{7D4E77CF-BD87-48EA-9FAA-A25B7A0F94DD}"/>
    <hyperlink ref="C81" r:id="rId46" display="SUP206-2-BLACK" xr:uid="{82F5333A-E15F-4707-8854-362C7AEE9C01}"/>
    <hyperlink ref="C82" r:id="rId47" display="SUP206-2-BLASTBLUE" xr:uid="{FE105AD0-3A9B-428A-A545-4BA1F4709601}"/>
    <hyperlink ref="C83" r:id="rId48" display="SUP206-2-DANDELION" xr:uid="{7E2080BC-BB6B-4C7A-831E-123E5FEBCA49}"/>
    <hyperlink ref="C85" r:id="rId49" display="SUP206-2-LILAC" xr:uid="{65C80A77-2323-4A6F-8E3A-DBA537F9B6AF}"/>
    <hyperlink ref="C84" r:id="rId50" display="SUP206-2-GRAY" xr:uid="{40F6F2D2-91AC-4794-A584-E7A6E9E7BA68}"/>
    <hyperlink ref="C86" r:id="rId51" display="SUP206-2-LIPSTICK" xr:uid="{1C6A8736-FCA1-44E6-BCC6-E692A20102B6}"/>
    <hyperlink ref="C87" r:id="rId52" display="SUP206-2-ORANGE" xr:uid="{B522A259-5930-4EB0-9B0F-AE6F30C07E1E}"/>
    <hyperlink ref="C88" r:id="rId53" display="SUP206-2-RED" xr:uid="{AD9460A3-C119-4962-A803-0C1373ABC437}"/>
    <hyperlink ref="C89" r:id="rId54" display="SUP206-2-SABLE" xr:uid="{81672AC2-C507-4176-87FB-AE90118343DE}"/>
    <hyperlink ref="C92" r:id="rId55" display="SUP206-2-WHITE" xr:uid="{A5E70439-E231-4159-B831-711CF62C88D7}"/>
    <hyperlink ref="C79:C92" r:id="rId56" display="SUP211-2-APPLGREEN" xr:uid="{DF31D195-EB56-4149-9D5A-F12FE7644A87}"/>
    <hyperlink ref="C18" r:id="rId57" xr:uid="{EE0CA04D-CA1B-4DE2-9F13-065482B379C8}"/>
    <hyperlink ref="C25" r:id="rId58" xr:uid="{E0897088-F11F-42C1-AB72-A2704DE78063}"/>
    <hyperlink ref="C26" r:id="rId59" xr:uid="{83D95A83-E8BA-4370-B1E2-98D107A03118}"/>
    <hyperlink ref="C27" r:id="rId60" xr:uid="{1ED2F06F-15F9-43FA-900F-40F5215E0E79}"/>
    <hyperlink ref="C28" r:id="rId61" xr:uid="{0FE9BDC8-A571-4D8E-A489-72090377AF1D}"/>
    <hyperlink ref="C23" r:id="rId62" xr:uid="{9DB671A6-37EE-497E-A436-DB2C8D0B57BB}"/>
    <hyperlink ref="C24" r:id="rId63" xr:uid="{30D2F90F-4E50-49A7-B2BA-428A94457069}"/>
    <hyperlink ref="C65" r:id="rId64" xr:uid="{697D1BEF-A3FC-47D8-84A3-405C2FC9DF45}"/>
    <hyperlink ref="C66" r:id="rId65" xr:uid="{2CBDEFDC-5B69-436F-BB69-5905048516DE}"/>
    <hyperlink ref="C97" r:id="rId66" xr:uid="{D12C29DF-11FF-452F-81A7-B1A13D8FA532}"/>
    <hyperlink ref="C105" r:id="rId67" xr:uid="{A4DB827C-D46C-4A72-B266-5936DD97FDC7}"/>
    <hyperlink ref="C107" r:id="rId68" xr:uid="{E0B68D1D-0C97-4703-8082-904D6FB0B870}"/>
    <hyperlink ref="C109" r:id="rId69" xr:uid="{98F19FF8-1963-4E9A-85E8-EF3BFABA25BC}"/>
    <hyperlink ref="C111" r:id="rId70" xr:uid="{26A1BA6B-494D-476A-8694-CDA9301011EA}"/>
    <hyperlink ref="C113" r:id="rId71" xr:uid="{D80F3C13-025A-45D0-977D-11501550305F}"/>
    <hyperlink ref="C115" r:id="rId72" xr:uid="{7309A00C-7774-42C3-BDA4-8B3C724808FC}"/>
    <hyperlink ref="C69" r:id="rId73" xr:uid="{32899303-C693-4838-BF70-BFFDDA65C4B6}"/>
    <hyperlink ref="C117" r:id="rId74" xr:uid="{5EF78F48-1037-4896-9098-93F74E777EC0}"/>
    <hyperlink ref="C121" r:id="rId75" xr:uid="{6D6FEB3B-D829-4DDE-8D67-6D8C1062B16C}"/>
    <hyperlink ref="C75" r:id="rId76" xr:uid="{2F0C5806-7F9C-4C90-9B18-C0E095503880}"/>
    <hyperlink ref="C76" r:id="rId77" xr:uid="{3243C3FC-C408-42E3-BA9E-2178E66737EF}"/>
    <hyperlink ref="C74" r:id="rId78" xr:uid="{17B91CC1-0207-4B72-9EB3-5CAA065A0A21}"/>
    <hyperlink ref="C73" r:id="rId79" xr:uid="{CB0A4948-7E37-41E4-AE0A-200A39238246}"/>
  </hyperlinks>
  <pageMargins left="0.25" right="0.25" top="0.75" bottom="0.75" header="0.3" footer="0.3"/>
  <pageSetup scale="54" fitToHeight="0" orientation="portrait" r:id="rId80"/>
  <drawing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"/>
  <sheetViews>
    <sheetView topLeftCell="C29" workbookViewId="0">
      <selection activeCell="C2" sqref="C1:I1048576"/>
    </sheetView>
  </sheetViews>
  <sheetFormatPr defaultRowHeight="15" customHeight="1" x14ac:dyDescent="0.3"/>
  <cols>
    <col min="1" max="1" width="7.5703125" hidden="1" customWidth="1"/>
    <col min="2" max="2" width="9.140625" hidden="1" customWidth="1"/>
    <col min="3" max="3" width="10.42578125" style="122" customWidth="1"/>
    <col min="4" max="4" width="16.140625" style="122" customWidth="1"/>
    <col min="5" max="5" width="6.42578125" style="122" customWidth="1"/>
    <col min="6" max="6" width="5.85546875" style="122" customWidth="1"/>
    <col min="7" max="7" width="3.7109375" style="122" customWidth="1"/>
    <col min="8" max="9" width="9.140625" style="120"/>
  </cols>
  <sheetData>
    <row r="1" spans="1:11" ht="27.75" customHeight="1" x14ac:dyDescent="0.25">
      <c r="C1" s="214" t="s">
        <v>219</v>
      </c>
      <c r="D1" s="214"/>
      <c r="E1" s="214"/>
      <c r="F1" s="214"/>
      <c r="G1" s="214"/>
      <c r="H1" s="214"/>
      <c r="I1" s="214"/>
      <c r="J1" s="214"/>
    </row>
    <row r="2" spans="1:11" ht="16.5" x14ac:dyDescent="0.3">
      <c r="C2" s="121"/>
      <c r="D2" s="121"/>
      <c r="E2" s="121"/>
      <c r="F2" s="121"/>
      <c r="G2" s="121"/>
    </row>
    <row r="4" spans="1:11" ht="15" customHeight="1" x14ac:dyDescent="0.3">
      <c r="C4" s="211" t="s">
        <v>166</v>
      </c>
      <c r="D4" s="212"/>
      <c r="E4" s="213"/>
    </row>
    <row r="5" spans="1:11" ht="15" customHeight="1" x14ac:dyDescent="0.3">
      <c r="A5" s="1" t="s">
        <v>7</v>
      </c>
      <c r="B5" s="1"/>
      <c r="C5" s="123" t="s">
        <v>7</v>
      </c>
      <c r="D5" s="123" t="s">
        <v>36</v>
      </c>
      <c r="E5" s="124" t="s">
        <v>0</v>
      </c>
      <c r="F5" s="125"/>
      <c r="G5" s="125"/>
    </row>
    <row r="6" spans="1:11" ht="15" customHeight="1" x14ac:dyDescent="0.3">
      <c r="A6" s="2" t="s">
        <v>119</v>
      </c>
      <c r="B6" s="2">
        <v>100</v>
      </c>
      <c r="C6" s="126" t="s">
        <v>167</v>
      </c>
      <c r="D6" s="126" t="s">
        <v>37</v>
      </c>
      <c r="E6" s="127"/>
    </row>
    <row r="7" spans="1:11" ht="15" customHeight="1" x14ac:dyDescent="0.3">
      <c r="A7" s="2" t="s">
        <v>119</v>
      </c>
      <c r="B7" s="3">
        <v>102</v>
      </c>
      <c r="C7" s="126" t="s">
        <v>168</v>
      </c>
      <c r="D7" s="126" t="s">
        <v>38</v>
      </c>
      <c r="E7" s="127"/>
    </row>
    <row r="8" spans="1:11" ht="15" customHeight="1" x14ac:dyDescent="0.3">
      <c r="A8" s="2" t="s">
        <v>119</v>
      </c>
      <c r="B8" s="2">
        <v>105</v>
      </c>
      <c r="C8" s="126" t="s">
        <v>169</v>
      </c>
      <c r="D8" s="126" t="s">
        <v>39</v>
      </c>
      <c r="E8" s="127"/>
    </row>
    <row r="9" spans="1:11" ht="15" customHeight="1" x14ac:dyDescent="0.3">
      <c r="A9" s="2" t="s">
        <v>119</v>
      </c>
      <c r="B9" s="3">
        <v>110</v>
      </c>
      <c r="C9" s="126" t="s">
        <v>170</v>
      </c>
      <c r="D9" s="126" t="s">
        <v>40</v>
      </c>
      <c r="E9" s="127"/>
    </row>
    <row r="10" spans="1:11" ht="15" customHeight="1" x14ac:dyDescent="0.3">
      <c r="A10" s="2" t="s">
        <v>119</v>
      </c>
      <c r="B10" s="3">
        <v>115</v>
      </c>
      <c r="C10" s="126" t="s">
        <v>171</v>
      </c>
      <c r="D10" s="126" t="s">
        <v>41</v>
      </c>
      <c r="E10" s="127"/>
    </row>
    <row r="11" spans="1:11" ht="15" customHeight="1" x14ac:dyDescent="0.3">
      <c r="A11" s="2" t="s">
        <v>119</v>
      </c>
      <c r="B11" s="2">
        <v>120</v>
      </c>
      <c r="C11" s="126" t="s">
        <v>172</v>
      </c>
      <c r="D11" s="126" t="s">
        <v>42</v>
      </c>
      <c r="E11" s="127"/>
    </row>
    <row r="12" spans="1:11" ht="15" customHeight="1" x14ac:dyDescent="0.3">
      <c r="A12" s="2" t="s">
        <v>119</v>
      </c>
      <c r="B12" s="2">
        <v>130</v>
      </c>
      <c r="C12" s="126" t="s">
        <v>173</v>
      </c>
      <c r="D12" s="126" t="s">
        <v>43</v>
      </c>
      <c r="E12" s="127"/>
    </row>
    <row r="13" spans="1:11" ht="15" customHeight="1" x14ac:dyDescent="0.3">
      <c r="A13" s="2" t="s">
        <v>119</v>
      </c>
      <c r="B13" s="3">
        <v>135</v>
      </c>
      <c r="C13" s="126" t="s">
        <v>174</v>
      </c>
      <c r="D13" s="126" t="s">
        <v>44</v>
      </c>
      <c r="E13" s="127"/>
    </row>
    <row r="14" spans="1:11" ht="15" customHeight="1" x14ac:dyDescent="0.3">
      <c r="A14" s="2" t="s">
        <v>119</v>
      </c>
      <c r="B14" s="2">
        <v>140</v>
      </c>
      <c r="C14" s="126" t="s">
        <v>175</v>
      </c>
      <c r="D14" s="126" t="s">
        <v>45</v>
      </c>
      <c r="E14" s="127"/>
      <c r="K14" t="s">
        <v>90</v>
      </c>
    </row>
    <row r="15" spans="1:11" ht="15" customHeight="1" x14ac:dyDescent="0.3">
      <c r="A15" s="2" t="s">
        <v>119</v>
      </c>
      <c r="B15" s="2">
        <v>145</v>
      </c>
      <c r="C15" s="126" t="s">
        <v>176</v>
      </c>
      <c r="D15" s="126" t="s">
        <v>46</v>
      </c>
      <c r="E15" s="127"/>
    </row>
    <row r="16" spans="1:11" ht="15" customHeight="1" x14ac:dyDescent="0.3">
      <c r="A16" s="2" t="s">
        <v>119</v>
      </c>
      <c r="B16" s="3">
        <v>150</v>
      </c>
      <c r="C16" s="126" t="s">
        <v>177</v>
      </c>
      <c r="D16" s="126" t="s">
        <v>47</v>
      </c>
      <c r="E16" s="127"/>
    </row>
    <row r="17" spans="1:5" ht="15" customHeight="1" x14ac:dyDescent="0.3">
      <c r="A17" s="2" t="s">
        <v>119</v>
      </c>
      <c r="B17" s="3">
        <v>152</v>
      </c>
      <c r="C17" s="126" t="s">
        <v>178</v>
      </c>
      <c r="D17" s="126" t="s">
        <v>48</v>
      </c>
      <c r="E17" s="127"/>
    </row>
    <row r="18" spans="1:5" ht="15" customHeight="1" x14ac:dyDescent="0.3">
      <c r="A18" s="2" t="s">
        <v>119</v>
      </c>
      <c r="B18" s="4">
        <v>160</v>
      </c>
      <c r="C18" s="126" t="s">
        <v>179</v>
      </c>
      <c r="D18" s="126" t="s">
        <v>49</v>
      </c>
      <c r="E18" s="127"/>
    </row>
    <row r="19" spans="1:5" ht="15" customHeight="1" x14ac:dyDescent="0.3">
      <c r="A19" s="2" t="s">
        <v>119</v>
      </c>
      <c r="B19" s="3">
        <v>170</v>
      </c>
      <c r="C19" s="126" t="s">
        <v>180</v>
      </c>
      <c r="D19" s="126" t="s">
        <v>50</v>
      </c>
      <c r="E19" s="127"/>
    </row>
    <row r="20" spans="1:5" ht="15" customHeight="1" x14ac:dyDescent="0.3">
      <c r="A20" s="2" t="s">
        <v>119</v>
      </c>
      <c r="B20" s="4">
        <v>180</v>
      </c>
      <c r="C20" s="126" t="s">
        <v>181</v>
      </c>
      <c r="D20" s="126" t="s">
        <v>51</v>
      </c>
      <c r="E20" s="127"/>
    </row>
    <row r="21" spans="1:5" ht="15" customHeight="1" x14ac:dyDescent="0.3">
      <c r="A21" s="2" t="s">
        <v>119</v>
      </c>
      <c r="B21" s="3">
        <v>190</v>
      </c>
      <c r="C21" s="126" t="s">
        <v>182</v>
      </c>
      <c r="D21" s="126" t="s">
        <v>52</v>
      </c>
      <c r="E21" s="127"/>
    </row>
    <row r="22" spans="1:5" ht="15" customHeight="1" x14ac:dyDescent="0.3">
      <c r="A22" s="2" t="s">
        <v>119</v>
      </c>
      <c r="B22" s="4">
        <v>195</v>
      </c>
      <c r="C22" s="126" t="s">
        <v>183</v>
      </c>
      <c r="D22" s="126" t="s">
        <v>53</v>
      </c>
      <c r="E22" s="127"/>
    </row>
    <row r="23" spans="1:5" ht="15" customHeight="1" x14ac:dyDescent="0.3">
      <c r="A23" s="2" t="s">
        <v>119</v>
      </c>
      <c r="B23" s="3">
        <v>196</v>
      </c>
      <c r="C23" s="126" t="s">
        <v>184</v>
      </c>
      <c r="D23" s="126" t="s">
        <v>54</v>
      </c>
      <c r="E23" s="127"/>
    </row>
    <row r="24" spans="1:5" ht="15" customHeight="1" x14ac:dyDescent="0.3">
      <c r="A24" s="2" t="s">
        <v>119</v>
      </c>
      <c r="B24" s="3">
        <v>198</v>
      </c>
      <c r="C24" s="126" t="s">
        <v>185</v>
      </c>
      <c r="D24" s="126" t="s">
        <v>55</v>
      </c>
      <c r="E24" s="127"/>
    </row>
    <row r="25" spans="1:5" ht="15" customHeight="1" x14ac:dyDescent="0.3">
      <c r="A25" s="2" t="s">
        <v>119</v>
      </c>
      <c r="B25" s="4">
        <v>200</v>
      </c>
      <c r="C25" s="126" t="s">
        <v>186</v>
      </c>
      <c r="D25" s="126" t="s">
        <v>56</v>
      </c>
      <c r="E25" s="127"/>
    </row>
    <row r="26" spans="1:5" ht="15" customHeight="1" x14ac:dyDescent="0.3">
      <c r="A26" s="2" t="s">
        <v>119</v>
      </c>
      <c r="B26" s="3">
        <v>201</v>
      </c>
      <c r="C26" s="126" t="s">
        <v>187</v>
      </c>
      <c r="D26" s="126" t="s">
        <v>57</v>
      </c>
      <c r="E26" s="127"/>
    </row>
    <row r="27" spans="1:5" ht="15" customHeight="1" x14ac:dyDescent="0.3">
      <c r="A27" s="2" t="s">
        <v>119</v>
      </c>
      <c r="B27" s="4">
        <v>203</v>
      </c>
      <c r="C27" s="126" t="s">
        <v>188</v>
      </c>
      <c r="D27" s="126" t="s">
        <v>58</v>
      </c>
      <c r="E27" s="127"/>
    </row>
    <row r="28" spans="1:5" ht="15" customHeight="1" x14ac:dyDescent="0.3">
      <c r="A28" s="2" t="s">
        <v>119</v>
      </c>
      <c r="B28" s="3">
        <v>204</v>
      </c>
      <c r="C28" s="126" t="s">
        <v>189</v>
      </c>
      <c r="D28" s="126" t="s">
        <v>59</v>
      </c>
      <c r="E28" s="127"/>
    </row>
    <row r="29" spans="1:5" ht="15" customHeight="1" x14ac:dyDescent="0.3">
      <c r="A29" s="2" t="s">
        <v>119</v>
      </c>
      <c r="B29" s="4">
        <v>205</v>
      </c>
      <c r="C29" s="126" t="s">
        <v>190</v>
      </c>
      <c r="D29" s="126" t="s">
        <v>60</v>
      </c>
      <c r="E29" s="127"/>
    </row>
    <row r="30" spans="1:5" ht="15" customHeight="1" x14ac:dyDescent="0.3">
      <c r="A30" s="2" t="s">
        <v>119</v>
      </c>
      <c r="B30" s="3">
        <v>210</v>
      </c>
      <c r="C30" s="126" t="s">
        <v>191</v>
      </c>
      <c r="D30" s="126" t="s">
        <v>61</v>
      </c>
      <c r="E30" s="127"/>
    </row>
    <row r="31" spans="1:5" ht="15" customHeight="1" x14ac:dyDescent="0.3">
      <c r="A31" s="2" t="s">
        <v>119</v>
      </c>
      <c r="B31" s="4">
        <v>212</v>
      </c>
      <c r="C31" s="126" t="s">
        <v>192</v>
      </c>
      <c r="D31" s="126" t="s">
        <v>62</v>
      </c>
      <c r="E31" s="127"/>
    </row>
    <row r="32" spans="1:5" ht="15" customHeight="1" x14ac:dyDescent="0.3">
      <c r="A32" s="2" t="s">
        <v>119</v>
      </c>
      <c r="B32" s="3">
        <v>213</v>
      </c>
      <c r="C32" s="126" t="s">
        <v>193</v>
      </c>
      <c r="D32" s="126" t="s">
        <v>63</v>
      </c>
      <c r="E32" s="127"/>
    </row>
    <row r="33" spans="1:5" ht="15" customHeight="1" x14ac:dyDescent="0.3">
      <c r="A33" s="2" t="s">
        <v>119</v>
      </c>
      <c r="B33" s="4">
        <v>214</v>
      </c>
      <c r="C33" s="126" t="s">
        <v>194</v>
      </c>
      <c r="D33" s="126" t="s">
        <v>64</v>
      </c>
      <c r="E33" s="127"/>
    </row>
    <row r="34" spans="1:5" ht="15" customHeight="1" x14ac:dyDescent="0.3">
      <c r="A34" s="2" t="s">
        <v>119</v>
      </c>
      <c r="B34" s="5">
        <v>215</v>
      </c>
      <c r="C34" s="126" t="s">
        <v>195</v>
      </c>
      <c r="D34" s="126" t="s">
        <v>65</v>
      </c>
      <c r="E34" s="127"/>
    </row>
    <row r="35" spans="1:5" ht="15" customHeight="1" x14ac:dyDescent="0.3">
      <c r="A35" s="2" t="s">
        <v>119</v>
      </c>
      <c r="B35" s="3">
        <v>220</v>
      </c>
      <c r="C35" s="126" t="s">
        <v>196</v>
      </c>
      <c r="D35" s="126" t="s">
        <v>66</v>
      </c>
      <c r="E35" s="127"/>
    </row>
    <row r="36" spans="1:5" ht="15" customHeight="1" x14ac:dyDescent="0.3">
      <c r="A36" s="2" t="s">
        <v>119</v>
      </c>
      <c r="B36" s="3">
        <v>225</v>
      </c>
      <c r="C36" s="126" t="s">
        <v>197</v>
      </c>
      <c r="D36" s="126" t="s">
        <v>67</v>
      </c>
      <c r="E36" s="127"/>
    </row>
    <row r="37" spans="1:5" ht="15" customHeight="1" x14ac:dyDescent="0.3">
      <c r="A37" s="2" t="s">
        <v>119</v>
      </c>
      <c r="B37" s="3">
        <v>230</v>
      </c>
      <c r="C37" s="126" t="s">
        <v>198</v>
      </c>
      <c r="D37" s="126" t="s">
        <v>68</v>
      </c>
      <c r="E37" s="127"/>
    </row>
    <row r="38" spans="1:5" ht="15" customHeight="1" x14ac:dyDescent="0.3">
      <c r="A38" s="2" t="s">
        <v>119</v>
      </c>
      <c r="B38" s="4">
        <v>235</v>
      </c>
      <c r="C38" s="126" t="s">
        <v>199</v>
      </c>
      <c r="D38" s="126" t="s">
        <v>69</v>
      </c>
      <c r="E38" s="127"/>
    </row>
    <row r="39" spans="1:5" ht="15" customHeight="1" x14ac:dyDescent="0.3">
      <c r="A39" s="2" t="s">
        <v>119</v>
      </c>
      <c r="B39" s="4">
        <v>240</v>
      </c>
      <c r="C39" s="126" t="s">
        <v>200</v>
      </c>
      <c r="D39" s="126" t="s">
        <v>70</v>
      </c>
      <c r="E39" s="127"/>
    </row>
    <row r="40" spans="1:5" ht="15" customHeight="1" x14ac:dyDescent="0.3">
      <c r="A40" s="2" t="s">
        <v>119</v>
      </c>
      <c r="B40" s="5">
        <v>245</v>
      </c>
      <c r="C40" s="126" t="s">
        <v>201</v>
      </c>
      <c r="D40" s="128" t="s">
        <v>71</v>
      </c>
      <c r="E40" s="127"/>
    </row>
    <row r="41" spans="1:5" ht="15" customHeight="1" x14ac:dyDescent="0.3">
      <c r="A41" s="2" t="s">
        <v>119</v>
      </c>
      <c r="B41" s="6">
        <v>247</v>
      </c>
      <c r="C41" s="126" t="s">
        <v>202</v>
      </c>
      <c r="D41" s="128" t="s">
        <v>72</v>
      </c>
      <c r="E41" s="127"/>
    </row>
    <row r="42" spans="1:5" ht="15" customHeight="1" x14ac:dyDescent="0.3">
      <c r="A42" s="2" t="s">
        <v>119</v>
      </c>
      <c r="B42" s="6">
        <v>249</v>
      </c>
      <c r="C42" s="126" t="s">
        <v>203</v>
      </c>
      <c r="D42" s="128" t="s">
        <v>73</v>
      </c>
      <c r="E42" s="127"/>
    </row>
    <row r="43" spans="1:5" ht="15" customHeight="1" x14ac:dyDescent="0.3">
      <c r="A43" s="2" t="s">
        <v>119</v>
      </c>
      <c r="B43" s="4">
        <v>250</v>
      </c>
      <c r="C43" s="126" t="s">
        <v>204</v>
      </c>
      <c r="D43" s="126" t="s">
        <v>74</v>
      </c>
      <c r="E43" s="127"/>
    </row>
    <row r="44" spans="1:5" ht="15" customHeight="1" x14ac:dyDescent="0.3">
      <c r="A44" s="2" t="s">
        <v>119</v>
      </c>
      <c r="B44" s="4">
        <v>252</v>
      </c>
      <c r="C44" s="126" t="s">
        <v>205</v>
      </c>
      <c r="D44" s="126" t="s">
        <v>75</v>
      </c>
      <c r="E44" s="127"/>
    </row>
    <row r="45" spans="1:5" ht="15" customHeight="1" x14ac:dyDescent="0.3">
      <c r="A45" s="2" t="s">
        <v>119</v>
      </c>
      <c r="B45" s="7">
        <v>255</v>
      </c>
      <c r="C45" s="126" t="s">
        <v>206</v>
      </c>
      <c r="D45" s="126" t="s">
        <v>76</v>
      </c>
      <c r="E45" s="127"/>
    </row>
    <row r="46" spans="1:5" ht="15" customHeight="1" x14ac:dyDescent="0.3">
      <c r="A46" s="2" t="s">
        <v>119</v>
      </c>
      <c r="B46" s="4">
        <v>258</v>
      </c>
      <c r="C46" s="126" t="s">
        <v>207</v>
      </c>
      <c r="D46" s="126" t="s">
        <v>77</v>
      </c>
      <c r="E46" s="127"/>
    </row>
    <row r="47" spans="1:5" ht="15" customHeight="1" x14ac:dyDescent="0.3">
      <c r="A47" s="2" t="s">
        <v>119</v>
      </c>
      <c r="B47" s="4">
        <v>260</v>
      </c>
      <c r="C47" s="126" t="s">
        <v>208</v>
      </c>
      <c r="D47" s="126" t="s">
        <v>78</v>
      </c>
      <c r="E47" s="127"/>
    </row>
    <row r="48" spans="1:5" ht="15" customHeight="1" x14ac:dyDescent="0.3">
      <c r="A48" s="2" t="s">
        <v>119</v>
      </c>
      <c r="B48" s="4">
        <v>265</v>
      </c>
      <c r="C48" s="126" t="s">
        <v>209</v>
      </c>
      <c r="D48" s="126" t="s">
        <v>79</v>
      </c>
      <c r="E48" s="127"/>
    </row>
    <row r="49" spans="1:10" ht="15" customHeight="1" x14ac:dyDescent="0.3">
      <c r="A49" s="2" t="s">
        <v>119</v>
      </c>
      <c r="B49" s="4">
        <v>270</v>
      </c>
      <c r="C49" s="126" t="s">
        <v>210</v>
      </c>
      <c r="D49" s="126" t="s">
        <v>80</v>
      </c>
      <c r="E49" s="127"/>
    </row>
    <row r="50" spans="1:10" ht="15" customHeight="1" x14ac:dyDescent="0.3">
      <c r="A50" s="2" t="s">
        <v>119</v>
      </c>
      <c r="B50" s="8">
        <v>280</v>
      </c>
      <c r="C50" s="126" t="s">
        <v>211</v>
      </c>
      <c r="D50" s="128" t="s">
        <v>81</v>
      </c>
      <c r="E50" s="127"/>
    </row>
    <row r="51" spans="1:10" ht="15" customHeight="1" x14ac:dyDescent="0.3">
      <c r="A51" s="2" t="s">
        <v>119</v>
      </c>
      <c r="B51" s="6">
        <v>285</v>
      </c>
      <c r="C51" s="126" t="s">
        <v>212</v>
      </c>
      <c r="D51" s="128" t="s">
        <v>82</v>
      </c>
      <c r="E51" s="127"/>
    </row>
    <row r="52" spans="1:10" ht="15" customHeight="1" x14ac:dyDescent="0.3">
      <c r="A52" s="2" t="s">
        <v>119</v>
      </c>
      <c r="B52" s="6">
        <v>287</v>
      </c>
      <c r="C52" s="126" t="s">
        <v>213</v>
      </c>
      <c r="D52" s="128" t="s">
        <v>83</v>
      </c>
      <c r="E52" s="127"/>
    </row>
    <row r="53" spans="1:10" ht="15" customHeight="1" x14ac:dyDescent="0.3">
      <c r="A53" s="2" t="s">
        <v>119</v>
      </c>
      <c r="B53" s="6">
        <v>290</v>
      </c>
      <c r="C53" s="126" t="s">
        <v>214</v>
      </c>
      <c r="D53" s="128" t="s">
        <v>84</v>
      </c>
      <c r="E53" s="127"/>
    </row>
    <row r="54" spans="1:10" ht="15" customHeight="1" x14ac:dyDescent="0.3">
      <c r="C54" s="210" t="s">
        <v>9</v>
      </c>
      <c r="D54" s="210"/>
      <c r="E54" s="129">
        <f>SUM(E6:E53)</f>
        <v>0</v>
      </c>
    </row>
    <row r="55" spans="1:10" ht="15" customHeight="1" x14ac:dyDescent="0.3">
      <c r="C55" s="122" t="s">
        <v>89</v>
      </c>
    </row>
    <row r="60" spans="1:10" ht="15" customHeight="1" x14ac:dyDescent="0.3">
      <c r="J60" t="s">
        <v>89</v>
      </c>
    </row>
  </sheetData>
  <mergeCells count="3">
    <mergeCell ref="C54:D54"/>
    <mergeCell ref="C4:E4"/>
    <mergeCell ref="C1:J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ZIPPER COLORS</vt:lpstr>
      <vt:lpstr>'ORDER FORM'!Print_Titles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dianal</cp:lastModifiedBy>
  <cp:lastPrinted>2016-03-30T22:41:15Z</cp:lastPrinted>
  <dcterms:created xsi:type="dcterms:W3CDTF">2015-11-18T21:44:55Z</dcterms:created>
  <dcterms:modified xsi:type="dcterms:W3CDTF">2018-05-24T21:35:51Z</dcterms:modified>
</cp:coreProperties>
</file>